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65" windowWidth="20250" windowHeight="11700" tabRatio="699" firstSheet="3" activeTab="3"/>
  </bookViews>
  <sheets>
    <sheet name="Приложение 1" sheetId="10" state="hidden" r:id="rId1"/>
    <sheet name="Приложение 2" sheetId="11" state="hidden" r:id="rId2"/>
    <sheet name="План реализации МП (2)" sheetId="22" state="hidden" r:id="rId3"/>
    <sheet name="План реализации МП ИТОГ (2)" sheetId="25" r:id="rId4"/>
    <sheet name="пример" sheetId="8" state="hidden" r:id="rId5"/>
    <sheet name="квартальный отчет Вариант 1" sheetId="4" state="hidden" r:id="rId6"/>
    <sheet name="Приложение 5" sheetId="16" state="hidden" r:id="rId7"/>
    <sheet name="Приложение 6" sheetId="18" state="hidden" r:id="rId8"/>
    <sheet name="Приложение 7" sheetId="19" state="hidden" r:id="rId9"/>
  </sheets>
  <definedNames>
    <definedName name="_xlnm._FilterDatabase" localSheetId="2" hidden="1">'План реализации МП (2)'!$A$6:$AA$6</definedName>
    <definedName name="_xlnm._FilterDatabase" localSheetId="3" hidden="1">'План реализации МП ИТОГ (2)'!$A$8:$AE$40</definedName>
    <definedName name="_xlnm._FilterDatabase" localSheetId="4" hidden="1">пример!$A$3:$O$16</definedName>
    <definedName name="_xlnm.Print_Titles" localSheetId="6">'Приложение 5'!$6:$6</definedName>
    <definedName name="_xlnm.Print_Titles" localSheetId="7">'Приложение 6'!$9:$9</definedName>
    <definedName name="_xlnm.Print_Titles" localSheetId="8">'Приложение 7'!$6:$6</definedName>
    <definedName name="километр" localSheetId="5">#REF!</definedName>
    <definedName name="километр" localSheetId="2">#REF!</definedName>
    <definedName name="километр" localSheetId="3">#REF!</definedName>
    <definedName name="километр" localSheetId="4">#REF!</definedName>
    <definedName name="километр">#REF!</definedName>
    <definedName name="_xlnm.Print_Area" localSheetId="2">'План реализации МП (2)'!$A$1:$O$23</definedName>
    <definedName name="_xlnm.Print_Area" localSheetId="3">'План реализации МП ИТОГ (2)'!$A$2:$N$39</definedName>
  </definedNames>
  <calcPr calcId="114210" fullCalcOnLoad="1"/>
</workbook>
</file>

<file path=xl/calcChain.xml><?xml version="1.0" encoding="utf-8"?>
<calcChain xmlns="http://schemas.openxmlformats.org/spreadsheetml/2006/main">
  <c r="I25" i="25"/>
  <c r="M15"/>
  <c r="N15"/>
  <c r="M11"/>
  <c r="O10"/>
  <c r="O9"/>
  <c r="N25"/>
  <c r="L28"/>
  <c r="L15"/>
  <c r="L30"/>
  <c r="M25"/>
  <c r="L25"/>
  <c r="L29"/>
  <c r="N35"/>
  <c r="L37"/>
  <c r="L23"/>
  <c r="L22"/>
  <c r="L26"/>
  <c r="L27"/>
  <c r="I35"/>
  <c r="K25"/>
  <c r="M13"/>
  <c r="M33"/>
  <c r="M32"/>
  <c r="W36"/>
  <c r="N33"/>
  <c r="N32"/>
  <c r="L19"/>
  <c r="L39"/>
  <c r="Y42"/>
  <c r="X42"/>
  <c r="K38"/>
  <c r="K35"/>
  <c r="N36"/>
  <c r="M36"/>
  <c r="M35"/>
  <c r="L34"/>
  <c r="K33"/>
  <c r="K32"/>
  <c r="V36"/>
  <c r="Y36"/>
  <c r="L31"/>
  <c r="I10"/>
  <c r="L24"/>
  <c r="L21"/>
  <c r="L18"/>
  <c r="L17"/>
  <c r="L16"/>
  <c r="K15"/>
  <c r="I15"/>
  <c r="I9"/>
  <c r="L14"/>
  <c r="N13"/>
  <c r="N11"/>
  <c r="X11"/>
  <c r="K13"/>
  <c r="L12"/>
  <c r="Y11"/>
  <c r="K11"/>
  <c r="Y9"/>
  <c r="L18" i="22"/>
  <c r="L23"/>
  <c r="L20"/>
  <c r="L19"/>
  <c r="L17"/>
  <c r="L15"/>
  <c r="L14"/>
  <c r="L13"/>
  <c r="L11"/>
  <c r="L9"/>
  <c r="M22"/>
  <c r="M21"/>
  <c r="X21"/>
  <c r="N22"/>
  <c r="N21"/>
  <c r="Y21"/>
  <c r="O22"/>
  <c r="O21"/>
  <c r="Z21"/>
  <c r="K22"/>
  <c r="K21"/>
  <c r="W21"/>
  <c r="M16"/>
  <c r="L16"/>
  <c r="N16"/>
  <c r="O16"/>
  <c r="K16"/>
  <c r="M12"/>
  <c r="L12"/>
  <c r="N12"/>
  <c r="O12"/>
  <c r="M10"/>
  <c r="M7"/>
  <c r="X7"/>
  <c r="N10"/>
  <c r="Y10"/>
  <c r="O10"/>
  <c r="Z10"/>
  <c r="M8"/>
  <c r="N8"/>
  <c r="O8"/>
  <c r="L8"/>
  <c r="K12"/>
  <c r="K10"/>
  <c r="K8"/>
  <c r="K7"/>
  <c r="W7"/>
  <c r="L17" i="8"/>
  <c r="L18"/>
  <c r="L12"/>
  <c r="L10"/>
  <c r="L13"/>
  <c r="L14"/>
  <c r="L15"/>
  <c r="L16"/>
  <c r="L11"/>
  <c r="L9"/>
  <c r="L7"/>
  <c r="L8"/>
  <c r="L6"/>
  <c r="L5"/>
  <c r="M10"/>
  <c r="N10"/>
  <c r="O10"/>
  <c r="K10"/>
  <c r="M5"/>
  <c r="N5"/>
  <c r="O5"/>
  <c r="K5"/>
  <c r="Q10" i="4"/>
  <c r="Y8" i="22"/>
  <c r="L22"/>
  <c r="Z8"/>
  <c r="L38" i="25"/>
  <c r="N7" i="22"/>
  <c r="Y7"/>
  <c r="L35" i="25"/>
  <c r="L33"/>
  <c r="L36"/>
  <c r="L13"/>
  <c r="L11"/>
  <c r="L9"/>
  <c r="K9"/>
  <c r="V9"/>
  <c r="M9"/>
  <c r="W9"/>
  <c r="L7" i="22"/>
  <c r="X36" i="25"/>
  <c r="L32"/>
  <c r="L10" i="22"/>
  <c r="N9" i="25"/>
  <c r="X9"/>
  <c r="O7" i="22"/>
  <c r="Z7"/>
  <c r="L21"/>
</calcChain>
</file>

<file path=xl/sharedStrings.xml><?xml version="1.0" encoding="utf-8"?>
<sst xmlns="http://schemas.openxmlformats.org/spreadsheetml/2006/main" count="770" uniqueCount="216">
  <si>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</si>
  <si>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</si>
  <si>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</si>
  <si>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</si>
  <si>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</si>
  <si>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</si>
  <si>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</si>
  <si>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</si>
  <si>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</si>
  <si>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</si>
  <si>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</si>
  <si>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</si>
  <si>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</si>
  <si>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</si>
  <si>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</si>
  <si>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</si>
  <si>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</si>
  <si>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</si>
  <si>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</si>
  <si>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</si>
  <si>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</si>
  <si>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</si>
  <si>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</si>
  <si>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</si>
  <si>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</si>
  <si>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</si>
  <si>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</si>
  <si>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</si>
  <si>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</si>
  <si>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</si>
  <si>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</si>
  <si>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</si>
  <si>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</si>
  <si>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</si>
  <si>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</si>
  <si>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</si>
  <si>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</si>
  <si>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</si>
  <si>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</si>
  <si>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</si>
  <si>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</si>
  <si>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</si>
  <si>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</si>
  <si>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</si>
  <si>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</si>
  <si>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</si>
  <si>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</si>
  <si>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</si>
  <si>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</si>
  <si>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</si>
  <si>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</si>
  <si>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</si>
  <si>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</si>
  <si>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</si>
  <si>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М</t>
  </si>
  <si>
    <t>N</t>
  </si>
  <si>
    <t>Наименование  основного мероприятия  М</t>
  </si>
  <si>
    <t>Наименование основного мероприятия (М+1)</t>
  </si>
  <si>
    <t>Срок реализации</t>
  </si>
  <si>
    <t>N+1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</si>
  <si>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</si>
  <si>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</si>
  <si>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</si>
  <si>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</si>
  <si>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</si>
  <si>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</si>
  <si>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</si>
  <si>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</si>
  <si>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</si>
  <si>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</si>
  <si>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</si>
  <si>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</si>
  <si>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</si>
  <si>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</si>
  <si>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</si>
  <si>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</si>
  <si>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</si>
  <si>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</si>
  <si>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</si>
  <si>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</si>
  <si>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</si>
  <si>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</si>
  <si>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</si>
  <si>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</si>
  <si>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</si>
  <si>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</si>
  <si>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</si>
  <si>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</si>
  <si>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</si>
  <si>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</si>
  <si>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Плановый срок реализации</t>
  </si>
  <si>
    <t xml:space="preserve"> на конец отчетного периода</t>
  </si>
  <si>
    <t>По плану на текущий год исполнения</t>
  </si>
  <si>
    <t>Расходы за отчетный период</t>
  </si>
  <si>
    <t>Наименование программы</t>
  </si>
  <si>
    <t>Ответственный исполнитель муниципальной программы</t>
  </si>
  <si>
    <t>Сроки реализации программы</t>
  </si>
  <si>
    <t>Перечень подпрограмм (ведомственных целевых программ)</t>
  </si>
  <si>
    <t>Соисполнители муниципальной программы</t>
  </si>
  <si>
    <t>Цели программы</t>
  </si>
  <si>
    <t>Задачи программы</t>
  </si>
  <si>
    <t>Объемы и источники финансирования мероприятий программы</t>
  </si>
  <si>
    <t>Ожидаемые конечные результаты реализации программы (подпрограмм) и целевых показателей</t>
  </si>
  <si>
    <t>Паспорт муниципальной программы</t>
  </si>
  <si>
    <t>Наименование подпрограммы</t>
  </si>
  <si>
    <t>Наименование муниципальной программы</t>
  </si>
  <si>
    <t>Исполнитель подпрограммы</t>
  </si>
  <si>
    <t>Сроки реализации подпрограммы</t>
  </si>
  <si>
    <t>Цели подпрограммы</t>
  </si>
  <si>
    <t>Задачи подпрограммы</t>
  </si>
  <si>
    <t>Ожидаемые конечные результаты реализации подпрограммы и целевых показателей</t>
  </si>
  <si>
    <t>Паспорт подпрограммы муниципальной программы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</si>
  <si>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</si>
  <si>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</si>
  <si>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 xml:space="preserve">Базовое значение </t>
  </si>
  <si>
    <t>(n) год</t>
  </si>
  <si>
    <t>х</t>
  </si>
  <si>
    <t>Целевой показатель z.C</t>
  </si>
  <si>
    <t>Основное мероприятие M</t>
  </si>
  <si>
    <t>Целевое значение</t>
  </si>
  <si>
    <t>КВАРТАЛЬНЫЙ ОТЧЕТ</t>
  </si>
  <si>
    <t>о выполнении мероприятий муниципальной программы</t>
  </si>
  <si>
    <t>изменение плана</t>
  </si>
  <si>
    <t>ОТЧЕТ</t>
  </si>
  <si>
    <t>Объем средств, выделяемых из бюджета городского округа «Город Калининград», подлежит ежегодному уточнению при утверждении городского бюджета на соответствующий год</t>
  </si>
  <si>
    <t>Год</t>
  </si>
  <si>
    <t>Итого</t>
  </si>
  <si>
    <t>Общий объем финансирования Программы составляет ____________  тыс. руб., в том числе:</t>
  </si>
  <si>
    <t>Бюджет городского округа «Город Калининград», тыс. руб.</t>
  </si>
  <si>
    <t>Областной бюджет, тыс. руб.</t>
  </si>
  <si>
    <t>Прочие поступления, тыс. руб.</t>
  </si>
  <si>
    <t>Всего, тыс. руб.</t>
  </si>
  <si>
    <t>КВСР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</si>
  <si>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</si>
  <si>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</si>
  <si>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</si>
  <si>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</si>
  <si>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Сумма финансового обеспечения по годам реализации,           тыс. руб.</t>
  </si>
  <si>
    <t>План реализации</t>
  </si>
  <si>
    <t>муниципальной программы «__________________________» на 202__ год и плановый период 202_-202_гг.</t>
  </si>
  <si>
    <t>Финансовое обеспечение, тыс. руб.</t>
  </si>
  <si>
    <t>на 01.01.n</t>
  </si>
  <si>
    <t>на конец отчетного периода</t>
  </si>
  <si>
    <t xml:space="preserve">по первоначальному плану </t>
  </si>
  <si>
    <t>по состоянию на конец отчетного периода</t>
  </si>
  <si>
    <t>подтвержденные остатки на 01.01.n</t>
  </si>
  <si>
    <t>фактические расходы</t>
  </si>
  <si>
    <t>касссовые расходы ПБС</t>
  </si>
  <si>
    <t>за ______квартал _____года</t>
  </si>
  <si>
    <t>(нарастающим итогом)</t>
  </si>
  <si>
    <t>план</t>
  </si>
  <si>
    <t>факт</t>
  </si>
  <si>
    <t>Z</t>
  </si>
  <si>
    <t>Задача Z.</t>
  </si>
  <si>
    <t>Целевой показатель Z.1</t>
  </si>
  <si>
    <t>Целевой показатель Z.2</t>
  </si>
  <si>
    <t>Номер задачи / основного мероприятия</t>
  </si>
  <si>
    <t>ГОДОВОЙ ОТЧЕТ</t>
  </si>
  <si>
    <t>о выполнении муниципальной программы и достижении установленных показателей</t>
  </si>
  <si>
    <t>Приобретение специализированных информационных услуг</t>
  </si>
  <si>
    <t>Субсидии муниципальным теплоснабжающим организациям городского округа "Город Калининград" на возмещение затрат (части затрат) в связи с выполнением работ или оказанием услуг по содержанию встроенных котельных в многоквартирные дома</t>
  </si>
  <si>
    <t>Строительство газовой котельной по ул. Берестяная в г. Калининграде</t>
  </si>
  <si>
    <t>Переключение потребителей малой угольной котельной по адресу ул. Кутузова, 41 на центральное теплоснабжение</t>
  </si>
  <si>
    <t>Техническое перевооружение с переводом на природный газ котельной по ул. Емельянова, 92 в г. Калининграде</t>
  </si>
  <si>
    <t>Содержание прочего муниципального имущества</t>
  </si>
  <si>
    <t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Калининград»» на 2021 год и плановый период 2022-2023гг.</t>
  </si>
  <si>
    <t>038</t>
  </si>
  <si>
    <t>10.2021</t>
  </si>
  <si>
    <t>10.2022</t>
  </si>
  <si>
    <t>11.2021</t>
  </si>
  <si>
    <t>И2000</t>
  </si>
  <si>
    <t>И1000</t>
  </si>
  <si>
    <t>КГХ</t>
  </si>
  <si>
    <t>КТРИС</t>
  </si>
  <si>
    <t>Ед.</t>
  </si>
  <si>
    <t>Количество объектов</t>
  </si>
  <si>
    <t>Разработка проектной и рабочей документации по объекту "Строительство газовой котельной по ул. Берестяная в г. Калининграде"</t>
  </si>
  <si>
    <t>Разработка проектной и рабочей документации по объекту «Строительство тепловых сетей и ЦТП по ул. Летняя - ул. Интернациональная в г. Калининграде»</t>
  </si>
  <si>
    <t>11.2022</t>
  </si>
  <si>
    <t>12.2021</t>
  </si>
  <si>
    <t>Организация теплоснабжения</t>
  </si>
  <si>
    <t>Актуализация схемы теплоснабжения городского округа "Город Калининград"</t>
  </si>
  <si>
    <t>09.2021</t>
  </si>
  <si>
    <t>Содержание встроенных угольных котельных в МКД</t>
  </si>
  <si>
    <t>Разработка проектной и рабочей дукументации по объекту "Переключение потребителей малой угольной котельной по адресу ул. Победы, 18 на центральное теплоснабжение"</t>
  </si>
  <si>
    <t>Техническое перевооружение с переводом на природный газ котельной по ул. Чувашская, 4 в г. Калининграде)</t>
  </si>
  <si>
    <t>Организация газоснабжения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</si>
  <si>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газопроводов, кадастровых работ, охраны объектов капитального строительства, введенных в эксплуатацию, но не переданных в казну</t>
  </si>
  <si>
    <t>Капитальные вложения в объекты муниципальной собственности в целях разработки проектной и рабочей документации</t>
  </si>
  <si>
    <t>Капитальные вложения в объекты муниципальной собственности в целях строительства и реконструкции</t>
  </si>
  <si>
    <t>По программе</t>
  </si>
  <si>
    <t>разница</t>
  </si>
  <si>
    <t>НЕ переходящие объекты</t>
  </si>
  <si>
    <t>Комплект документации</t>
  </si>
  <si>
    <t>27300052</t>
  </si>
  <si>
    <t>Протяженность обслуживаемых сетей газоснабжения</t>
  </si>
  <si>
    <t>км</t>
  </si>
  <si>
    <t>Субсидии муниципальным теплоснабжающим организациям городского округа ""Город Калининград"" на возмещение затрат (части затрат) в связи с выполнением работ и (или) оказанием услуг по содержанию встроенных в многоквартирные дома угольных котельных</t>
  </si>
  <si>
    <t xml:space="preserve">Приложение к приказу 
комитета городского хозяйства
администрации городского округа 
«Город Калининград»
от «____» _______________ 2021  №____
</t>
  </si>
  <si>
    <t>03</t>
  </si>
  <si>
    <t xml:space="preserve">муниципальной программы «Организация надежного и устойчивого обеспечения коммунальными ресурсами потребителей на территории городского округа «Город Калининград» </t>
  </si>
  <si>
    <t>Организация водоснабжения, водоотведения</t>
  </si>
  <si>
    <t>Актуализация схемы водоснабжения, водоотведения городского округа "Город Калининград"</t>
  </si>
  <si>
    <t>Разработка проектной и рабочей документации по объекту "Строительство сетей и сооружений водоотведения в мкр. Менделеево в г. Калининград (1 очередь)"</t>
  </si>
  <si>
    <t>по АЦК</t>
  </si>
  <si>
    <t>Разница</t>
  </si>
  <si>
    <t>Переключение потребителей малой угольной котельной по адресу 
ул. Лейтенанта Катина, 4-6 в г. Калининграде на централизованное теплоснабжение</t>
  </si>
  <si>
    <t>Переключение потребителей малой угольной котельной по адресу 
ул. Энгельса, 4 в г. Калининграде на центральное теплоснабжение</t>
  </si>
  <si>
    <t xml:space="preserve">Разработка проектной и рабочей документации по объекту "Строительство тепловой сети с целью переключения потребителей малой угольной котельной по адресу ул. Ю.Гагарина, 41-45 в 
г. Калининграде на централизованное теплоснабжение".
</t>
  </si>
  <si>
    <t>Техническое перевооружение с переводом на природный газ котельной по ул. Чувашская, 4 в г. Калининграде</t>
  </si>
  <si>
    <t>Разработка проектной и рабочей документации по объекту "Переключение потребителей малой угольной котельной по адресу ул. Катина, 4-6 на центральное теплоснабжение"</t>
  </si>
  <si>
    <r>
      <t>Разработка проектной и рабочей до</t>
    </r>
    <r>
      <rPr>
        <sz val="12"/>
        <color indexed="8"/>
        <rFont val="Times New Roman"/>
        <family val="1"/>
        <charset val="204"/>
      </rPr>
      <t>кументации по объекту "Переключение потребителей малой угольной котельной по адресу ул. Энгельса, 4 на центральное теплоснабжение"</t>
    </r>
  </si>
  <si>
    <t>Разработка проектной и рабочей документации по объекту "Переключение потребителей малой угольной котельной по адресу ул. Кутузова, 41 на центральное теплоснабжение"</t>
  </si>
  <si>
    <t>Разработка проектной и рабочей документации по объекту "Переключение потребителей малой угольной котельной по адресу ул. Победы, 10-12 в г. Калининграде на центральное теплоснабжение"</t>
  </si>
  <si>
    <t>Разработка проектной и рабочей документации по объекту "Переключение потребителей малой угольной котельной по адресу ул. Победы, 18 на центральное теплоснабжение"</t>
  </si>
  <si>
    <t xml:space="preserve">Разработка проектной и рабочей документации по объекту "Строительство тепловой сети с целью переключения потребителей малой угольной котельной по адресу ул. Подполковника Емельянова, 80а в 
г. Калининграде на централизованное теплоснабжение".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</si>
</sst>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419]mmmm\ yyyy;@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4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horizontal="centerContinuous" vertical="center"/>
    </xf>
    <xf numFmtId="0" fontId="0" fillId="0" borderId="0" xfId="0" applyBorder="1"/>
    <xf numFmtId="0" fontId="0" fillId="0" borderId="0" xfId="0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/>
    <xf numFmtId="0" fontId="9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Continuous" vertical="center" wrapText="1"/>
    </xf>
    <xf numFmtId="4" fontId="11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1" xfId="0" applyFont="1" applyFill="1" applyBorder="1" applyAlignment="1">
      <alignment horizontal="centerContinuous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top" wrapText="1"/>
    </xf>
    <xf numFmtId="0" fontId="9" fillId="0" borderId="1" xfId="7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 wrapText="1"/>
    </xf>
    <xf numFmtId="0" fontId="9" fillId="0" borderId="1" xfId="0" applyFont="1" applyFill="1" applyBorder="1" applyAlignment="1">
      <alignment horizontal="centerContinuous" wrapText="1"/>
    </xf>
    <xf numFmtId="4" fontId="9" fillId="4" borderId="0" xfId="0" applyNumberFormat="1" applyFont="1" applyFill="1" applyAlignment="1">
      <alignment vertical="center" wrapText="1"/>
    </xf>
    <xf numFmtId="0" fontId="9" fillId="4" borderId="0" xfId="0" applyFont="1" applyFill="1" applyAlignment="1"/>
    <xf numFmtId="4" fontId="9" fillId="5" borderId="0" xfId="0" applyNumberFormat="1" applyFont="1" applyFill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9" fillId="0" borderId="0" xfId="0" applyNumberFormat="1" applyFont="1" applyFill="1" applyAlignment="1">
      <alignment wrapText="1"/>
    </xf>
    <xf numFmtId="4" fontId="9" fillId="0" borderId="1" xfId="0" applyNumberFormat="1" applyFont="1" applyFill="1" applyBorder="1" applyAlignment="1">
      <alignment horizontal="centerContinuous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/>
    <xf numFmtId="0" fontId="9" fillId="0" borderId="1" xfId="7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righ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wrapText="1"/>
    </xf>
    <xf numFmtId="1" fontId="9" fillId="0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Обычный_Коммуналка0109" xfId="7"/>
    <cellStyle name="Финансовый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opLeftCell="A7" workbookViewId="0">
      <selection activeCell="B8" sqref="B8:C8"/>
    </sheetView>
  </sheetViews>
  <sheetFormatPr defaultRowHeight="12.75"/>
  <cols>
    <col min="1" max="1" width="45.5703125" customWidth="1"/>
    <col min="2" max="2" width="9.28515625" style="25" customWidth="1"/>
    <col min="3" max="3" width="12" style="25" customWidth="1"/>
    <col min="4" max="4" width="14.7109375" style="25" customWidth="1"/>
    <col min="5" max="5" width="11.7109375" style="25" customWidth="1"/>
    <col min="6" max="6" width="9.7109375" style="25" customWidth="1"/>
  </cols>
  <sheetData>
    <row r="1" spans="1:6" ht="18.75">
      <c r="A1" s="27" t="s">
        <v>103</v>
      </c>
      <c r="B1" s="27"/>
      <c r="C1" s="26"/>
      <c r="D1" s="26"/>
      <c r="E1" s="26"/>
      <c r="F1" s="26"/>
    </row>
    <row r="3" spans="1:6" ht="18.75">
      <c r="A3" s="23" t="s">
        <v>94</v>
      </c>
      <c r="B3" s="90"/>
      <c r="C3" s="90"/>
      <c r="D3" s="90"/>
      <c r="E3" s="90"/>
      <c r="F3" s="90"/>
    </row>
    <row r="4" spans="1:6" ht="37.5">
      <c r="A4" s="23" t="s">
        <v>95</v>
      </c>
      <c r="B4" s="90"/>
      <c r="C4" s="90"/>
      <c r="D4" s="90"/>
      <c r="E4" s="90"/>
      <c r="F4" s="90"/>
    </row>
    <row r="5" spans="1:6" ht="18.75">
      <c r="A5" s="23" t="s">
        <v>96</v>
      </c>
      <c r="B5" s="90"/>
      <c r="C5" s="90"/>
      <c r="D5" s="90"/>
      <c r="E5" s="90"/>
      <c r="F5" s="90"/>
    </row>
    <row r="6" spans="1:6" ht="37.5">
      <c r="A6" s="23" t="s">
        <v>97</v>
      </c>
      <c r="B6" s="90"/>
      <c r="C6" s="90"/>
      <c r="D6" s="90"/>
      <c r="E6" s="90"/>
      <c r="F6" s="90"/>
    </row>
    <row r="7" spans="1:6" ht="37.5">
      <c r="A7" s="23" t="s">
        <v>98</v>
      </c>
      <c r="B7" s="90"/>
      <c r="C7" s="90"/>
      <c r="D7" s="90"/>
      <c r="E7" s="90"/>
      <c r="F7" s="90"/>
    </row>
    <row r="8" spans="1:6" ht="18.75">
      <c r="A8" s="23" t="s">
        <v>99</v>
      </c>
      <c r="B8" s="90"/>
      <c r="C8" s="90"/>
      <c r="D8" s="90"/>
      <c r="E8" s="90"/>
      <c r="F8" s="90"/>
    </row>
    <row r="9" spans="1:6" ht="18.75">
      <c r="A9" s="23" t="s">
        <v>100</v>
      </c>
      <c r="B9" s="90"/>
      <c r="C9" s="90"/>
      <c r="D9" s="90"/>
      <c r="E9" s="90"/>
      <c r="F9" s="90"/>
    </row>
    <row r="10" spans="1:6" ht="57" customHeight="1">
      <c r="A10" s="91" t="s">
        <v>101</v>
      </c>
      <c r="B10" s="95" t="s">
        <v>127</v>
      </c>
      <c r="C10" s="96"/>
      <c r="D10" s="96"/>
      <c r="E10" s="96"/>
      <c r="F10" s="97"/>
    </row>
    <row r="11" spans="1:6" ht="63.75">
      <c r="A11" s="92"/>
      <c r="B11" s="32" t="s">
        <v>125</v>
      </c>
      <c r="C11" s="32" t="s">
        <v>129</v>
      </c>
      <c r="D11" s="32" t="s">
        <v>128</v>
      </c>
      <c r="E11" s="32" t="s">
        <v>130</v>
      </c>
      <c r="F11" s="32" t="s">
        <v>131</v>
      </c>
    </row>
    <row r="12" spans="1:6" ht="15.75">
      <c r="A12" s="93"/>
      <c r="B12" s="30">
        <v>2021</v>
      </c>
      <c r="C12" s="31"/>
      <c r="D12" s="31"/>
      <c r="E12" s="31"/>
      <c r="F12" s="31"/>
    </row>
    <row r="13" spans="1:6" ht="15.75">
      <c r="A13" s="93"/>
      <c r="B13" s="28">
        <v>2022</v>
      </c>
      <c r="C13" s="29"/>
      <c r="D13" s="29"/>
      <c r="E13" s="29"/>
      <c r="F13" s="29"/>
    </row>
    <row r="14" spans="1:6" ht="15.75">
      <c r="A14" s="93"/>
      <c r="B14" s="28">
        <v>2023</v>
      </c>
      <c r="C14" s="29"/>
      <c r="D14" s="29"/>
      <c r="E14" s="29"/>
      <c r="F14" s="29"/>
    </row>
    <row r="15" spans="1:6" ht="15.75">
      <c r="A15" s="93"/>
      <c r="B15" s="28" t="s">
        <v>126</v>
      </c>
      <c r="C15" s="29"/>
      <c r="D15" s="29"/>
      <c r="E15" s="29"/>
      <c r="F15" s="29"/>
    </row>
    <row r="16" spans="1:6" ht="107.25" customHeight="1">
      <c r="A16" s="94"/>
      <c r="B16" s="90" t="s">
        <v>124</v>
      </c>
      <c r="C16" s="90"/>
      <c r="D16" s="90"/>
      <c r="E16" s="90"/>
      <c r="F16" s="90"/>
    </row>
    <row r="17" spans="1:6" ht="75">
      <c r="A17" s="23" t="s">
        <v>102</v>
      </c>
      <c r="B17" s="90"/>
      <c r="C17" s="90"/>
      <c r="D17" s="90"/>
      <c r="E17" s="90"/>
      <c r="F17" s="90"/>
    </row>
  </sheetData>
  <mergeCells count="11">
    <mergeCell ref="B9:F9"/>
    <mergeCell ref="B17:F17"/>
    <mergeCell ref="A10:A16"/>
    <mergeCell ref="B10:F10"/>
    <mergeCell ref="B16:F16"/>
    <mergeCell ref="B7:F7"/>
    <mergeCell ref="B3:F3"/>
    <mergeCell ref="B4:F4"/>
    <mergeCell ref="B5:F5"/>
    <mergeCell ref="B6:F6"/>
    <mergeCell ref="B8:F8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workbookViewId="0">
      <selection activeCell="B8" sqref="B8:C8"/>
    </sheetView>
  </sheetViews>
  <sheetFormatPr defaultRowHeight="12.75"/>
  <cols>
    <col min="1" max="1" width="45.85546875" customWidth="1"/>
    <col min="2" max="2" width="9" customWidth="1"/>
    <col min="3" max="3" width="11" customWidth="1"/>
    <col min="4" max="4" width="13.28515625" customWidth="1"/>
    <col min="5" max="5" width="12.140625" customWidth="1"/>
    <col min="6" max="6" width="12.28515625" customWidth="1"/>
  </cols>
  <sheetData>
    <row r="1" spans="1:6" ht="18.75">
      <c r="A1" s="27" t="s">
        <v>111</v>
      </c>
      <c r="B1" s="27"/>
      <c r="C1" s="33"/>
      <c r="D1" s="33"/>
      <c r="E1" s="33"/>
      <c r="F1" s="33"/>
    </row>
    <row r="3" spans="1:6" ht="18.75">
      <c r="A3" s="23" t="s">
        <v>104</v>
      </c>
      <c r="B3" s="95"/>
      <c r="C3" s="96"/>
      <c r="D3" s="96"/>
      <c r="E3" s="96"/>
      <c r="F3" s="97"/>
    </row>
    <row r="4" spans="1:6" ht="37.5">
      <c r="A4" s="23" t="s">
        <v>105</v>
      </c>
      <c r="B4" s="95"/>
      <c r="C4" s="96"/>
      <c r="D4" s="96"/>
      <c r="E4" s="96"/>
      <c r="F4" s="97"/>
    </row>
    <row r="5" spans="1:6" ht="18.75">
      <c r="A5" s="23" t="s">
        <v>106</v>
      </c>
      <c r="B5" s="95"/>
      <c r="C5" s="96"/>
      <c r="D5" s="96"/>
      <c r="E5" s="96"/>
      <c r="F5" s="97"/>
    </row>
    <row r="6" spans="1:6" ht="18.75">
      <c r="A6" s="23" t="s">
        <v>107</v>
      </c>
      <c r="B6" s="95"/>
      <c r="C6" s="96"/>
      <c r="D6" s="96"/>
      <c r="E6" s="96"/>
      <c r="F6" s="97"/>
    </row>
    <row r="7" spans="1:6" ht="18.75">
      <c r="A7" s="23" t="s">
        <v>108</v>
      </c>
      <c r="B7" s="95"/>
      <c r="C7" s="96"/>
      <c r="D7" s="96"/>
      <c r="E7" s="96"/>
      <c r="F7" s="97"/>
    </row>
    <row r="8" spans="1:6" ht="18.75">
      <c r="A8" s="23" t="s">
        <v>109</v>
      </c>
      <c r="B8" s="95"/>
      <c r="C8" s="96"/>
      <c r="D8" s="96"/>
      <c r="E8" s="96"/>
      <c r="F8" s="97"/>
    </row>
    <row r="9" spans="1:6" ht="46.9" customHeight="1">
      <c r="A9" s="91" t="s">
        <v>101</v>
      </c>
      <c r="B9" s="95" t="s">
        <v>127</v>
      </c>
      <c r="C9" s="96"/>
      <c r="D9" s="96"/>
      <c r="E9" s="96"/>
      <c r="F9" s="97"/>
    </row>
    <row r="10" spans="1:6" ht="63.75">
      <c r="A10" s="92"/>
      <c r="B10" s="32" t="s">
        <v>125</v>
      </c>
      <c r="C10" s="32" t="s">
        <v>129</v>
      </c>
      <c r="D10" s="32" t="s">
        <v>128</v>
      </c>
      <c r="E10" s="32" t="s">
        <v>130</v>
      </c>
      <c r="F10" s="32" t="s">
        <v>131</v>
      </c>
    </row>
    <row r="11" spans="1:6" ht="15.75">
      <c r="A11" s="93"/>
      <c r="B11" s="30">
        <v>2021</v>
      </c>
      <c r="C11" s="31"/>
      <c r="D11" s="31"/>
      <c r="E11" s="31"/>
      <c r="F11" s="31"/>
    </row>
    <row r="12" spans="1:6" ht="15.75">
      <c r="A12" s="93"/>
      <c r="B12" s="28">
        <v>2022</v>
      </c>
      <c r="C12" s="29"/>
      <c r="D12" s="29"/>
      <c r="E12" s="29"/>
      <c r="F12" s="29"/>
    </row>
    <row r="13" spans="1:6" ht="15.75">
      <c r="A13" s="93"/>
      <c r="B13" s="28">
        <v>2023</v>
      </c>
      <c r="C13" s="29"/>
      <c r="D13" s="29"/>
      <c r="E13" s="29"/>
      <c r="F13" s="29"/>
    </row>
    <row r="14" spans="1:6" ht="15.75">
      <c r="A14" s="93"/>
      <c r="B14" s="28" t="s">
        <v>126</v>
      </c>
      <c r="C14" s="29"/>
      <c r="D14" s="29"/>
      <c r="E14" s="29"/>
      <c r="F14" s="29"/>
    </row>
    <row r="15" spans="1:6" ht="81.599999999999994" customHeight="1">
      <c r="A15" s="94"/>
      <c r="B15" s="90" t="s">
        <v>124</v>
      </c>
      <c r="C15" s="90"/>
      <c r="D15" s="90"/>
      <c r="E15" s="90"/>
      <c r="F15" s="90"/>
    </row>
    <row r="16" spans="1:6" ht="56.25">
      <c r="A16" s="23" t="s">
        <v>110</v>
      </c>
      <c r="B16" s="95"/>
      <c r="C16" s="96"/>
      <c r="D16" s="96"/>
      <c r="E16" s="96"/>
      <c r="F16" s="97"/>
    </row>
    <row r="17" ht="18" customHeight="1"/>
  </sheetData>
  <mergeCells count="10">
    <mergeCell ref="B16:F16"/>
    <mergeCell ref="A9:A15"/>
    <mergeCell ref="B9:F9"/>
    <mergeCell ref="B15:F15"/>
    <mergeCell ref="B7:F7"/>
    <mergeCell ref="B3:F3"/>
    <mergeCell ref="B4:F4"/>
    <mergeCell ref="B5:F5"/>
    <mergeCell ref="B6:F6"/>
    <mergeCell ref="B8:F8"/>
  </mergeCells>
  <phoneticPr fontId="12" type="noConversion"/>
  <pageMargins left="1.1811023622047245" right="0.59055118110236227" top="0.78740157480314965" bottom="0.78740157480314965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3"/>
  <sheetViews>
    <sheetView zoomScale="85" zoomScaleNormal="85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J1" sqref="J1:J65536"/>
    </sheetView>
  </sheetViews>
  <sheetFormatPr defaultColWidth="8.85546875" defaultRowHeight="15.75"/>
  <cols>
    <col min="1" max="1" width="15.140625" style="54" customWidth="1"/>
    <col min="2" max="2" width="14.140625" style="54" customWidth="1"/>
    <col min="3" max="3" width="6.5703125" style="54" bestFit="1" customWidth="1"/>
    <col min="4" max="4" width="11.28515625" style="54" customWidth="1"/>
    <col min="5" max="5" width="16.42578125" style="54" customWidth="1"/>
    <col min="6" max="6" width="46.7109375" style="54" customWidth="1"/>
    <col min="7" max="7" width="29.28515625" style="54" customWidth="1"/>
    <col min="8" max="8" width="11.140625" style="54" customWidth="1"/>
    <col min="9" max="9" width="11.42578125" style="54" customWidth="1"/>
    <col min="10" max="10" width="14.85546875" style="54" customWidth="1"/>
    <col min="11" max="11" width="13.28515625" style="54" customWidth="1"/>
    <col min="12" max="12" width="14.28515625" style="54" customWidth="1"/>
    <col min="13" max="13" width="16.7109375" style="54" customWidth="1"/>
    <col min="14" max="14" width="14.5703125" style="54" customWidth="1"/>
    <col min="15" max="15" width="14.140625" style="54" customWidth="1"/>
    <col min="16" max="17" width="8.85546875" style="54"/>
    <col min="18" max="18" width="10.42578125" style="54" bestFit="1" customWidth="1"/>
    <col min="19" max="20" width="11.7109375" style="54" bestFit="1" customWidth="1"/>
    <col min="21" max="21" width="10.42578125" style="54" bestFit="1" customWidth="1"/>
    <col min="22" max="23" width="8.85546875" style="54"/>
    <col min="24" max="24" width="9.28515625" style="54" bestFit="1" customWidth="1"/>
    <col min="25" max="26" width="10.42578125" style="54" bestFit="1" customWidth="1"/>
    <col min="27" max="27" width="25.85546875" style="54" bestFit="1" customWidth="1"/>
    <col min="28" max="16384" width="8.85546875" style="54"/>
  </cols>
  <sheetData>
    <row r="1" spans="1:27" ht="18.75">
      <c r="A1" s="55" t="s">
        <v>138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27" ht="37.5">
      <c r="A2" s="55" t="s">
        <v>165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4" spans="1:27" ht="30" customHeight="1">
      <c r="A4" s="98" t="s">
        <v>136</v>
      </c>
      <c r="B4" s="98" t="s">
        <v>4</v>
      </c>
      <c r="C4" s="98" t="s">
        <v>132</v>
      </c>
      <c r="D4" s="57" t="s">
        <v>50</v>
      </c>
      <c r="E4" s="57"/>
      <c r="F4" s="98" t="s">
        <v>134</v>
      </c>
      <c r="G4" s="57" t="s">
        <v>17</v>
      </c>
      <c r="H4" s="57"/>
      <c r="I4" s="57"/>
      <c r="J4" s="57"/>
      <c r="K4" s="57" t="s">
        <v>137</v>
      </c>
      <c r="L4" s="57"/>
      <c r="M4" s="57"/>
      <c r="N4" s="57"/>
      <c r="O4" s="57"/>
      <c r="R4" s="66" t="s">
        <v>190</v>
      </c>
      <c r="S4" s="66"/>
      <c r="T4" s="66"/>
      <c r="U4" s="66"/>
      <c r="W4" s="66" t="s">
        <v>191</v>
      </c>
      <c r="X4" s="66"/>
      <c r="Y4" s="66"/>
      <c r="Z4" s="66"/>
    </row>
    <row r="5" spans="1:27" ht="47.25">
      <c r="A5" s="98"/>
      <c r="B5" s="98"/>
      <c r="C5" s="98"/>
      <c r="D5" s="52" t="s">
        <v>51</v>
      </c>
      <c r="E5" s="52" t="s">
        <v>52</v>
      </c>
      <c r="F5" s="98"/>
      <c r="G5" s="52" t="s">
        <v>18</v>
      </c>
      <c r="H5" s="52" t="s">
        <v>133</v>
      </c>
      <c r="I5" s="52" t="s">
        <v>135</v>
      </c>
      <c r="J5" s="52" t="s">
        <v>58</v>
      </c>
      <c r="K5" s="52">
        <v>2020</v>
      </c>
      <c r="L5" s="52" t="s">
        <v>46</v>
      </c>
      <c r="M5" s="52">
        <v>2021</v>
      </c>
      <c r="N5" s="52">
        <v>2022</v>
      </c>
      <c r="O5" s="52">
        <v>2023</v>
      </c>
      <c r="R5" s="52">
        <v>2020</v>
      </c>
      <c r="S5" s="52">
        <v>2021</v>
      </c>
      <c r="T5" s="52">
        <v>2022</v>
      </c>
      <c r="U5" s="52">
        <v>2023</v>
      </c>
      <c r="W5" s="52">
        <v>2020</v>
      </c>
      <c r="X5" s="52">
        <v>2021</v>
      </c>
      <c r="Y5" s="52">
        <v>2022</v>
      </c>
      <c r="Z5" s="52">
        <v>2023</v>
      </c>
    </row>
    <row r="6" spans="1:27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52">
        <v>9</v>
      </c>
      <c r="J6" s="52">
        <v>10</v>
      </c>
      <c r="K6" s="52">
        <v>11</v>
      </c>
      <c r="L6" s="52">
        <v>12</v>
      </c>
      <c r="M6" s="52">
        <v>13</v>
      </c>
      <c r="N6" s="52">
        <v>14</v>
      </c>
      <c r="O6" s="52">
        <v>15</v>
      </c>
    </row>
    <row r="7" spans="1:27">
      <c r="A7" s="58" t="s">
        <v>63</v>
      </c>
      <c r="B7" s="59" t="s">
        <v>116</v>
      </c>
      <c r="C7" s="59" t="s">
        <v>116</v>
      </c>
      <c r="D7" s="59" t="s">
        <v>116</v>
      </c>
      <c r="E7" s="59" t="s">
        <v>116</v>
      </c>
      <c r="F7" s="60" t="s">
        <v>180</v>
      </c>
      <c r="G7" s="59" t="s">
        <v>116</v>
      </c>
      <c r="H7" s="59" t="s">
        <v>116</v>
      </c>
      <c r="I7" s="59" t="s">
        <v>116</v>
      </c>
      <c r="J7" s="59" t="s">
        <v>116</v>
      </c>
      <c r="K7" s="63">
        <f>K8+K10+K12+K16</f>
        <v>19383.96</v>
      </c>
      <c r="L7" s="63">
        <f>L8+L10+L12+L16</f>
        <v>201082.59999999998</v>
      </c>
      <c r="M7" s="63">
        <f>M8+M10+M12+M16</f>
        <v>101616.01999999999</v>
      </c>
      <c r="N7" s="63">
        <f>N8+N10+N12+N16</f>
        <v>99466.579999999987</v>
      </c>
      <c r="O7" s="63">
        <f>O8+O10+O12+O16</f>
        <v>0</v>
      </c>
      <c r="R7" s="65">
        <v>19383.96</v>
      </c>
      <c r="S7" s="65">
        <v>101616.02</v>
      </c>
      <c r="T7" s="65">
        <v>118603.66</v>
      </c>
      <c r="U7" s="65">
        <v>19375.77</v>
      </c>
      <c r="V7" s="65"/>
      <c r="W7" s="69">
        <f>R7-K7</f>
        <v>0</v>
      </c>
      <c r="X7" s="69">
        <f>S7-M7</f>
        <v>0</v>
      </c>
      <c r="Y7" s="67">
        <f>T7-N7</f>
        <v>19137.080000000016</v>
      </c>
      <c r="Z7" s="67">
        <f>U7-O7</f>
        <v>19375.77</v>
      </c>
      <c r="AA7" s="68" t="s">
        <v>192</v>
      </c>
    </row>
    <row r="8" spans="1:27" ht="31.5">
      <c r="A8" s="51" t="s">
        <v>63</v>
      </c>
      <c r="B8" s="52">
        <v>40429</v>
      </c>
      <c r="C8" s="51" t="s">
        <v>116</v>
      </c>
      <c r="D8" s="51" t="s">
        <v>116</v>
      </c>
      <c r="E8" s="51" t="s">
        <v>116</v>
      </c>
      <c r="F8" s="61" t="s">
        <v>159</v>
      </c>
      <c r="G8" s="51" t="s">
        <v>116</v>
      </c>
      <c r="H8" s="51" t="s">
        <v>116</v>
      </c>
      <c r="I8" s="51" t="s">
        <v>116</v>
      </c>
      <c r="J8" s="51" t="s">
        <v>116</v>
      </c>
      <c r="K8" s="63">
        <f>K9</f>
        <v>0</v>
      </c>
      <c r="L8" s="63">
        <f t="shared" ref="L8:L23" si="0">SUM(M8:O8)</f>
        <v>1000</v>
      </c>
      <c r="M8" s="63">
        <f>M9</f>
        <v>1000</v>
      </c>
      <c r="N8" s="63">
        <f>N9</f>
        <v>0</v>
      </c>
      <c r="O8" s="63">
        <f>O9</f>
        <v>0</v>
      </c>
      <c r="R8" s="65"/>
      <c r="S8" s="65"/>
      <c r="T8" s="65">
        <v>1000</v>
      </c>
      <c r="U8" s="65">
        <v>1000</v>
      </c>
      <c r="V8" s="65"/>
      <c r="W8" s="65"/>
      <c r="X8" s="65"/>
      <c r="Y8" s="67">
        <f>T8-N8</f>
        <v>1000</v>
      </c>
      <c r="Z8" s="67">
        <f>U8-O8</f>
        <v>1000</v>
      </c>
      <c r="AA8" s="68" t="s">
        <v>192</v>
      </c>
    </row>
    <row r="9" spans="1:27" ht="31.5">
      <c r="A9" s="51" t="s">
        <v>63</v>
      </c>
      <c r="B9" s="52">
        <v>40429</v>
      </c>
      <c r="C9" s="51" t="s">
        <v>166</v>
      </c>
      <c r="D9" s="51">
        <v>27300042</v>
      </c>
      <c r="E9" s="51" t="s">
        <v>172</v>
      </c>
      <c r="F9" s="61" t="s">
        <v>181</v>
      </c>
      <c r="G9" s="52" t="s">
        <v>193</v>
      </c>
      <c r="H9" s="52" t="s">
        <v>174</v>
      </c>
      <c r="I9" s="52">
        <v>3</v>
      </c>
      <c r="J9" s="51" t="s">
        <v>182</v>
      </c>
      <c r="K9" s="63">
        <v>0</v>
      </c>
      <c r="L9" s="63">
        <f t="shared" si="0"/>
        <v>1000</v>
      </c>
      <c r="M9" s="63">
        <v>1000</v>
      </c>
      <c r="N9" s="63">
        <v>0</v>
      </c>
      <c r="O9" s="63">
        <v>0</v>
      </c>
      <c r="R9" s="65"/>
      <c r="S9" s="65"/>
      <c r="T9" s="65"/>
      <c r="U9" s="65"/>
      <c r="V9" s="65"/>
      <c r="W9" s="65"/>
      <c r="X9" s="65"/>
      <c r="Y9" s="65"/>
      <c r="Z9" s="65"/>
    </row>
    <row r="10" spans="1:27" ht="110.25">
      <c r="A10" s="51" t="s">
        <v>63</v>
      </c>
      <c r="B10" s="52">
        <v>60106</v>
      </c>
      <c r="C10" s="51" t="s">
        <v>116</v>
      </c>
      <c r="D10" s="51" t="s">
        <v>116</v>
      </c>
      <c r="E10" s="51" t="s">
        <v>116</v>
      </c>
      <c r="F10" s="53" t="s">
        <v>160</v>
      </c>
      <c r="G10" s="51" t="s">
        <v>116</v>
      </c>
      <c r="H10" s="51" t="s">
        <v>116</v>
      </c>
      <c r="I10" s="51" t="s">
        <v>116</v>
      </c>
      <c r="J10" s="51" t="s">
        <v>116</v>
      </c>
      <c r="K10" s="63">
        <f>K11</f>
        <v>0</v>
      </c>
      <c r="L10" s="63">
        <f t="shared" si="0"/>
        <v>21028.44</v>
      </c>
      <c r="M10" s="63">
        <f>M11</f>
        <v>21028.44</v>
      </c>
      <c r="N10" s="63">
        <f>N11</f>
        <v>0</v>
      </c>
      <c r="O10" s="63">
        <f>O11</f>
        <v>0</v>
      </c>
      <c r="R10" s="65"/>
      <c r="S10" s="65"/>
      <c r="T10" s="65">
        <v>18137.080000000002</v>
      </c>
      <c r="U10" s="65">
        <v>18375.77</v>
      </c>
      <c r="V10" s="65"/>
      <c r="W10" s="65"/>
      <c r="X10" s="65"/>
      <c r="Y10" s="67">
        <f>T10-N10</f>
        <v>18137.080000000002</v>
      </c>
      <c r="Z10" s="67">
        <f>U10-O10</f>
        <v>18375.77</v>
      </c>
      <c r="AA10" s="68" t="s">
        <v>192</v>
      </c>
    </row>
    <row r="11" spans="1:27" ht="31.5">
      <c r="A11" s="51" t="s">
        <v>63</v>
      </c>
      <c r="B11" s="52">
        <v>60106</v>
      </c>
      <c r="C11" s="51" t="s">
        <v>166</v>
      </c>
      <c r="D11" s="51">
        <v>27300042</v>
      </c>
      <c r="E11" s="51" t="s">
        <v>172</v>
      </c>
      <c r="F11" s="53" t="s">
        <v>183</v>
      </c>
      <c r="G11" s="62" t="s">
        <v>175</v>
      </c>
      <c r="H11" s="52" t="s">
        <v>174</v>
      </c>
      <c r="I11" s="52">
        <v>15</v>
      </c>
      <c r="J11" s="51" t="s">
        <v>179</v>
      </c>
      <c r="K11" s="63">
        <v>0</v>
      </c>
      <c r="L11" s="63">
        <f t="shared" si="0"/>
        <v>21028.44</v>
      </c>
      <c r="M11" s="63">
        <v>21028.44</v>
      </c>
      <c r="N11" s="63">
        <v>0</v>
      </c>
      <c r="O11" s="63">
        <v>0</v>
      </c>
      <c r="R11" s="65"/>
      <c r="S11" s="65"/>
      <c r="T11" s="65"/>
      <c r="U11" s="65"/>
      <c r="V11" s="65"/>
      <c r="W11" s="65"/>
      <c r="X11" s="65"/>
      <c r="Y11" s="65"/>
      <c r="Z11" s="65"/>
    </row>
    <row r="12" spans="1:27" ht="63">
      <c r="A12" s="51" t="s">
        <v>63</v>
      </c>
      <c r="B12" s="52" t="s">
        <v>171</v>
      </c>
      <c r="C12" s="51" t="s">
        <v>116</v>
      </c>
      <c r="D12" s="51" t="s">
        <v>116</v>
      </c>
      <c r="E12" s="51" t="s">
        <v>116</v>
      </c>
      <c r="F12" s="53" t="s">
        <v>188</v>
      </c>
      <c r="G12" s="51" t="s">
        <v>116</v>
      </c>
      <c r="H12" s="51" t="s">
        <v>116</v>
      </c>
      <c r="I12" s="51" t="s">
        <v>116</v>
      </c>
      <c r="J12" s="51" t="s">
        <v>116</v>
      </c>
      <c r="K12" s="63">
        <f>K13+K14+K15</f>
        <v>0</v>
      </c>
      <c r="L12" s="63">
        <f t="shared" si="0"/>
        <v>14385.94</v>
      </c>
      <c r="M12" s="63">
        <f>M13+M14+M15</f>
        <v>14385.94</v>
      </c>
      <c r="N12" s="63">
        <f>N13+N14+N15</f>
        <v>0</v>
      </c>
      <c r="O12" s="63">
        <f>O13+O14+O15</f>
        <v>0</v>
      </c>
      <c r="R12" s="65"/>
      <c r="S12" s="65"/>
      <c r="T12" s="65"/>
      <c r="U12" s="65"/>
      <c r="V12" s="65"/>
      <c r="W12" s="65"/>
      <c r="X12" s="65"/>
      <c r="Y12" s="65"/>
      <c r="Z12" s="65"/>
    </row>
    <row r="13" spans="1:27" ht="63">
      <c r="A13" s="51" t="s">
        <v>63</v>
      </c>
      <c r="B13" s="52" t="s">
        <v>171</v>
      </c>
      <c r="C13" s="51" t="s">
        <v>166</v>
      </c>
      <c r="D13" s="51">
        <v>27300042</v>
      </c>
      <c r="E13" s="51" t="s">
        <v>172</v>
      </c>
      <c r="F13" s="53" t="s">
        <v>176</v>
      </c>
      <c r="G13" s="52" t="s">
        <v>193</v>
      </c>
      <c r="H13" s="52" t="s">
        <v>174</v>
      </c>
      <c r="I13" s="52">
        <v>1</v>
      </c>
      <c r="J13" s="51" t="s">
        <v>179</v>
      </c>
      <c r="K13" s="63">
        <v>0</v>
      </c>
      <c r="L13" s="63">
        <f t="shared" si="0"/>
        <v>4664.25</v>
      </c>
      <c r="M13" s="64">
        <v>4664.25</v>
      </c>
      <c r="N13" s="63">
        <v>0</v>
      </c>
      <c r="O13" s="63">
        <v>0</v>
      </c>
      <c r="R13" s="65"/>
      <c r="S13" s="65"/>
      <c r="T13" s="65"/>
      <c r="U13" s="65"/>
      <c r="V13" s="65"/>
      <c r="W13" s="65"/>
      <c r="X13" s="65"/>
      <c r="Y13" s="65"/>
      <c r="Z13" s="65"/>
    </row>
    <row r="14" spans="1:27" ht="78.75">
      <c r="A14" s="51" t="s">
        <v>63</v>
      </c>
      <c r="B14" s="52" t="s">
        <v>171</v>
      </c>
      <c r="C14" s="51" t="s">
        <v>166</v>
      </c>
      <c r="D14" s="51">
        <v>27300042</v>
      </c>
      <c r="E14" s="51" t="s">
        <v>172</v>
      </c>
      <c r="F14" s="53" t="s">
        <v>184</v>
      </c>
      <c r="G14" s="52" t="s">
        <v>193</v>
      </c>
      <c r="H14" s="52" t="s">
        <v>174</v>
      </c>
      <c r="I14" s="52">
        <v>1</v>
      </c>
      <c r="J14" s="51" t="s">
        <v>167</v>
      </c>
      <c r="K14" s="63">
        <v>0</v>
      </c>
      <c r="L14" s="63">
        <f t="shared" si="0"/>
        <v>1500</v>
      </c>
      <c r="M14" s="63">
        <v>1500</v>
      </c>
      <c r="N14" s="63">
        <v>0</v>
      </c>
      <c r="O14" s="63">
        <v>0</v>
      </c>
      <c r="R14" s="65"/>
      <c r="S14" s="65"/>
      <c r="T14" s="65"/>
      <c r="U14" s="65"/>
      <c r="V14" s="65"/>
      <c r="W14" s="65"/>
      <c r="X14" s="65"/>
      <c r="Y14" s="65"/>
      <c r="Z14" s="65"/>
    </row>
    <row r="15" spans="1:27" ht="63">
      <c r="A15" s="51" t="s">
        <v>63</v>
      </c>
      <c r="B15" s="52" t="s">
        <v>171</v>
      </c>
      <c r="C15" s="52">
        <v>164</v>
      </c>
      <c r="D15" s="51">
        <v>27302142</v>
      </c>
      <c r="E15" s="51" t="s">
        <v>173</v>
      </c>
      <c r="F15" s="53" t="s">
        <v>177</v>
      </c>
      <c r="G15" s="52" t="s">
        <v>193</v>
      </c>
      <c r="H15" s="52" t="s">
        <v>174</v>
      </c>
      <c r="I15" s="52">
        <v>1</v>
      </c>
      <c r="J15" s="51" t="s">
        <v>179</v>
      </c>
      <c r="K15" s="63">
        <v>0</v>
      </c>
      <c r="L15" s="63">
        <f t="shared" si="0"/>
        <v>8221.69</v>
      </c>
      <c r="M15" s="63">
        <v>8221.69</v>
      </c>
      <c r="N15" s="63">
        <v>0</v>
      </c>
      <c r="O15" s="63">
        <v>0</v>
      </c>
      <c r="R15" s="65"/>
      <c r="S15" s="65"/>
      <c r="T15" s="65"/>
      <c r="U15" s="65"/>
      <c r="V15" s="65"/>
      <c r="W15" s="65"/>
      <c r="X15" s="65"/>
      <c r="Y15" s="65"/>
      <c r="Z15" s="65"/>
    </row>
    <row r="16" spans="1:27" ht="47.25">
      <c r="A16" s="51" t="s">
        <v>63</v>
      </c>
      <c r="B16" s="52" t="s">
        <v>170</v>
      </c>
      <c r="C16" s="51" t="s">
        <v>116</v>
      </c>
      <c r="D16" s="51" t="s">
        <v>116</v>
      </c>
      <c r="E16" s="51" t="s">
        <v>116</v>
      </c>
      <c r="F16" s="53" t="s">
        <v>189</v>
      </c>
      <c r="G16" s="51" t="s">
        <v>116</v>
      </c>
      <c r="H16" s="51" t="s">
        <v>116</v>
      </c>
      <c r="I16" s="51" t="s">
        <v>116</v>
      </c>
      <c r="J16" s="51" t="s">
        <v>116</v>
      </c>
      <c r="K16" s="63">
        <f>K17+K18+K19+K20</f>
        <v>19383.96</v>
      </c>
      <c r="L16" s="63">
        <f t="shared" si="0"/>
        <v>164668.21999999997</v>
      </c>
      <c r="M16" s="63">
        <f>M17+M18+M19+M20</f>
        <v>65201.64</v>
      </c>
      <c r="N16" s="63">
        <f>N17+N18+N19+N20</f>
        <v>99466.579999999987</v>
      </c>
      <c r="O16" s="63">
        <f>O17+O18+O19+O20</f>
        <v>0</v>
      </c>
      <c r="R16" s="65"/>
      <c r="S16" s="65"/>
      <c r="T16" s="65"/>
      <c r="U16" s="65"/>
      <c r="V16" s="65"/>
      <c r="W16" s="65"/>
      <c r="X16" s="65"/>
      <c r="Y16" s="65"/>
      <c r="Z16" s="65"/>
    </row>
    <row r="17" spans="1:27" ht="47.25">
      <c r="A17" s="51" t="s">
        <v>63</v>
      </c>
      <c r="B17" s="52" t="s">
        <v>170</v>
      </c>
      <c r="C17" s="51" t="s">
        <v>166</v>
      </c>
      <c r="D17" s="51">
        <v>27300042</v>
      </c>
      <c r="E17" s="51" t="s">
        <v>172</v>
      </c>
      <c r="F17" s="53" t="s">
        <v>185</v>
      </c>
      <c r="G17" s="62" t="s">
        <v>175</v>
      </c>
      <c r="H17" s="52" t="s">
        <v>174</v>
      </c>
      <c r="I17" s="52">
        <v>1</v>
      </c>
      <c r="J17" s="51" t="s">
        <v>178</v>
      </c>
      <c r="K17" s="63">
        <v>0</v>
      </c>
      <c r="L17" s="63">
        <f t="shared" si="0"/>
        <v>15512.48</v>
      </c>
      <c r="M17" s="63">
        <v>5935.91</v>
      </c>
      <c r="N17" s="63">
        <v>9576.57</v>
      </c>
      <c r="O17" s="63">
        <v>0</v>
      </c>
      <c r="R17" s="65"/>
      <c r="S17" s="65"/>
      <c r="T17" s="65"/>
      <c r="U17" s="65"/>
      <c r="V17" s="65"/>
      <c r="W17" s="65"/>
      <c r="X17" s="65"/>
      <c r="Y17" s="65"/>
      <c r="Z17" s="65"/>
    </row>
    <row r="18" spans="1:27" ht="31.5">
      <c r="A18" s="51" t="s">
        <v>63</v>
      </c>
      <c r="B18" s="52" t="s">
        <v>170</v>
      </c>
      <c r="C18" s="51" t="s">
        <v>166</v>
      </c>
      <c r="D18" s="51">
        <v>27300042</v>
      </c>
      <c r="E18" s="51" t="s">
        <v>172</v>
      </c>
      <c r="F18" s="53" t="s">
        <v>161</v>
      </c>
      <c r="G18" s="62" t="s">
        <v>175</v>
      </c>
      <c r="H18" s="52" t="s">
        <v>174</v>
      </c>
      <c r="I18" s="52">
        <v>1</v>
      </c>
      <c r="J18" s="51" t="s">
        <v>168</v>
      </c>
      <c r="K18" s="63">
        <v>18325.79</v>
      </c>
      <c r="L18" s="63">
        <f>SUM(M18:O18)</f>
        <v>93240.42</v>
      </c>
      <c r="M18" s="63">
        <v>3350.41</v>
      </c>
      <c r="N18" s="63">
        <v>89890.01</v>
      </c>
      <c r="O18" s="63">
        <v>0</v>
      </c>
      <c r="R18" s="65"/>
      <c r="S18" s="65"/>
      <c r="T18" s="65"/>
      <c r="U18" s="65"/>
      <c r="V18" s="65"/>
      <c r="W18" s="65"/>
      <c r="X18" s="65"/>
      <c r="Y18" s="65"/>
      <c r="Z18" s="65"/>
    </row>
    <row r="19" spans="1:27" ht="47.25">
      <c r="A19" s="51" t="s">
        <v>63</v>
      </c>
      <c r="B19" s="52" t="s">
        <v>170</v>
      </c>
      <c r="C19" s="51" t="s">
        <v>166</v>
      </c>
      <c r="D19" s="51">
        <v>27300042</v>
      </c>
      <c r="E19" s="51" t="s">
        <v>172</v>
      </c>
      <c r="F19" s="53" t="s">
        <v>162</v>
      </c>
      <c r="G19" s="62" t="s">
        <v>175</v>
      </c>
      <c r="H19" s="52" t="s">
        <v>174</v>
      </c>
      <c r="I19" s="52">
        <v>1</v>
      </c>
      <c r="J19" s="51" t="s">
        <v>167</v>
      </c>
      <c r="K19" s="63">
        <v>0</v>
      </c>
      <c r="L19" s="63">
        <f t="shared" si="0"/>
        <v>3093</v>
      </c>
      <c r="M19" s="63">
        <v>3093</v>
      </c>
      <c r="N19" s="63">
        <v>0</v>
      </c>
      <c r="O19" s="63">
        <v>0</v>
      </c>
      <c r="R19" s="65"/>
      <c r="S19" s="65"/>
      <c r="T19" s="65"/>
      <c r="U19" s="65"/>
      <c r="V19" s="65"/>
      <c r="W19" s="65"/>
      <c r="X19" s="65"/>
      <c r="Y19" s="65"/>
      <c r="Z19" s="65"/>
    </row>
    <row r="20" spans="1:27" ht="47.25">
      <c r="A20" s="51" t="s">
        <v>63</v>
      </c>
      <c r="B20" s="52" t="s">
        <v>170</v>
      </c>
      <c r="C20" s="51" t="s">
        <v>166</v>
      </c>
      <c r="D20" s="51">
        <v>27300042</v>
      </c>
      <c r="E20" s="51" t="s">
        <v>172</v>
      </c>
      <c r="F20" s="53" t="s">
        <v>163</v>
      </c>
      <c r="G20" s="62" t="s">
        <v>175</v>
      </c>
      <c r="H20" s="52" t="s">
        <v>174</v>
      </c>
      <c r="I20" s="52">
        <v>1</v>
      </c>
      <c r="J20" s="51" t="s">
        <v>169</v>
      </c>
      <c r="K20" s="63">
        <v>1058.17</v>
      </c>
      <c r="L20" s="63">
        <f t="shared" si="0"/>
        <v>52822.32</v>
      </c>
      <c r="M20" s="63">
        <v>52822.32</v>
      </c>
      <c r="N20" s="63">
        <v>0</v>
      </c>
      <c r="O20" s="63">
        <v>0</v>
      </c>
      <c r="R20" s="65"/>
      <c r="S20" s="65"/>
      <c r="T20" s="65"/>
      <c r="U20" s="65"/>
      <c r="V20" s="65"/>
      <c r="W20" s="65"/>
      <c r="X20" s="65"/>
      <c r="Y20" s="65"/>
      <c r="Z20" s="65"/>
    </row>
    <row r="21" spans="1:27">
      <c r="A21" s="51" t="s">
        <v>64</v>
      </c>
      <c r="B21" s="51" t="s">
        <v>116</v>
      </c>
      <c r="C21" s="51" t="s">
        <v>116</v>
      </c>
      <c r="D21" s="51" t="s">
        <v>116</v>
      </c>
      <c r="E21" s="51" t="s">
        <v>116</v>
      </c>
      <c r="F21" s="53" t="s">
        <v>186</v>
      </c>
      <c r="G21" s="51" t="s">
        <v>116</v>
      </c>
      <c r="H21" s="51" t="s">
        <v>116</v>
      </c>
      <c r="I21" s="51" t="s">
        <v>116</v>
      </c>
      <c r="J21" s="51" t="s">
        <v>116</v>
      </c>
      <c r="K21" s="63">
        <f>K22</f>
        <v>0</v>
      </c>
      <c r="L21" s="63">
        <f t="shared" si="0"/>
        <v>1271.8</v>
      </c>
      <c r="M21" s="63">
        <f t="shared" ref="M21:O22" si="1">M22</f>
        <v>1271.8</v>
      </c>
      <c r="N21" s="63">
        <f t="shared" si="1"/>
        <v>0</v>
      </c>
      <c r="O21" s="63">
        <f t="shared" si="1"/>
        <v>0</v>
      </c>
      <c r="R21" s="65">
        <v>0</v>
      </c>
      <c r="S21" s="65">
        <v>1271.8</v>
      </c>
      <c r="T21" s="65">
        <v>1366</v>
      </c>
      <c r="U21" s="65">
        <v>1460.2</v>
      </c>
      <c r="V21" s="65"/>
      <c r="W21" s="69">
        <f>R21-K21</f>
        <v>0</v>
      </c>
      <c r="X21" s="69">
        <f>S21-M21</f>
        <v>0</v>
      </c>
      <c r="Y21" s="67">
        <f>T21-N21</f>
        <v>1366</v>
      </c>
      <c r="Z21" s="67">
        <f>U21-O21</f>
        <v>1460.2</v>
      </c>
      <c r="AA21" s="68" t="s">
        <v>192</v>
      </c>
    </row>
    <row r="22" spans="1:27" ht="31.5">
      <c r="A22" s="51" t="s">
        <v>64</v>
      </c>
      <c r="B22" s="52">
        <v>40207</v>
      </c>
      <c r="C22" s="51" t="s">
        <v>116</v>
      </c>
      <c r="D22" s="51" t="s">
        <v>116</v>
      </c>
      <c r="E22" s="51" t="s">
        <v>116</v>
      </c>
      <c r="F22" s="61" t="s">
        <v>164</v>
      </c>
      <c r="G22" s="51" t="s">
        <v>116</v>
      </c>
      <c r="H22" s="51" t="s">
        <v>116</v>
      </c>
      <c r="I22" s="51" t="s">
        <v>116</v>
      </c>
      <c r="J22" s="51" t="s">
        <v>116</v>
      </c>
      <c r="K22" s="63">
        <f>K23</f>
        <v>0</v>
      </c>
      <c r="L22" s="63">
        <f t="shared" si="0"/>
        <v>1271.8</v>
      </c>
      <c r="M22" s="63">
        <f t="shared" si="1"/>
        <v>1271.8</v>
      </c>
      <c r="N22" s="63">
        <f t="shared" si="1"/>
        <v>0</v>
      </c>
      <c r="O22" s="63">
        <f t="shared" si="1"/>
        <v>0</v>
      </c>
      <c r="R22" s="65"/>
      <c r="S22" s="65"/>
      <c r="T22" s="65"/>
      <c r="U22" s="65"/>
      <c r="V22" s="65"/>
      <c r="W22" s="65"/>
      <c r="X22" s="65"/>
      <c r="Y22" s="65"/>
      <c r="Z22" s="65"/>
    </row>
    <row r="23" spans="1:27" ht="110.25">
      <c r="A23" s="51" t="s">
        <v>64</v>
      </c>
      <c r="B23" s="52">
        <v>40207</v>
      </c>
      <c r="C23" s="52">
        <v>38</v>
      </c>
      <c r="D23" s="51">
        <v>27300042</v>
      </c>
      <c r="E23" s="51" t="s">
        <v>173</v>
      </c>
      <c r="F23" s="61" t="s">
        <v>187</v>
      </c>
      <c r="G23" s="62" t="s">
        <v>175</v>
      </c>
      <c r="H23" s="52" t="s">
        <v>174</v>
      </c>
      <c r="I23" s="52">
        <v>29</v>
      </c>
      <c r="J23" s="51" t="s">
        <v>179</v>
      </c>
      <c r="K23" s="63">
        <v>0</v>
      </c>
      <c r="L23" s="63">
        <f t="shared" si="0"/>
        <v>1271.8</v>
      </c>
      <c r="M23" s="63">
        <v>1271.8</v>
      </c>
      <c r="N23" s="63">
        <v>0</v>
      </c>
      <c r="O23" s="63">
        <v>0</v>
      </c>
      <c r="R23" s="65"/>
      <c r="S23" s="65"/>
      <c r="T23" s="65"/>
      <c r="U23" s="65"/>
      <c r="V23" s="65"/>
      <c r="W23" s="65"/>
      <c r="X23" s="65"/>
      <c r="Y23" s="65"/>
      <c r="Z23" s="65"/>
    </row>
  </sheetData>
  <autoFilter ref="A6:AA6"/>
  <mergeCells count="4">
    <mergeCell ref="A4:A5"/>
    <mergeCell ref="B4:B5"/>
    <mergeCell ref="C4:C5"/>
    <mergeCell ref="F4:F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53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AE43"/>
  <sheetViews>
    <sheetView tabSelected="1" topLeftCell="A3" zoomScale="85" zoomScaleNormal="85" workbookViewId="0">
      <pane xSplit="6" ySplit="6" topLeftCell="G15" activePane="bottomRight" state="frozen"/>
      <selection activeCell="A3" sqref="A3"/>
      <selection pane="topRight" activeCell="G3" sqref="G3"/>
      <selection pane="bottomLeft" activeCell="A9" sqref="A9"/>
      <selection pane="bottomRight" activeCell="N17" sqref="N17"/>
    </sheetView>
  </sheetViews>
  <sheetFormatPr defaultColWidth="8.85546875" defaultRowHeight="15.75"/>
  <cols>
    <col min="1" max="1" width="15.140625" style="54" customWidth="1"/>
    <col min="2" max="2" width="14.140625" style="54" customWidth="1"/>
    <col min="3" max="3" width="6.5703125" style="54" bestFit="1" customWidth="1"/>
    <col min="4" max="4" width="11.28515625" style="54" customWidth="1"/>
    <col min="5" max="5" width="16.42578125" style="54" customWidth="1"/>
    <col min="6" max="6" width="46.7109375" style="54" customWidth="1"/>
    <col min="7" max="7" width="29.28515625" style="54" customWidth="1"/>
    <col min="8" max="8" width="11.140625" style="54" customWidth="1"/>
    <col min="9" max="9" width="11.42578125" style="54" customWidth="1"/>
    <col min="10" max="10" width="16.5703125" style="54" bestFit="1" customWidth="1"/>
    <col min="11" max="11" width="13.28515625" style="54" customWidth="1"/>
    <col min="12" max="12" width="14.85546875" style="54" customWidth="1"/>
    <col min="13" max="13" width="16.7109375" style="54" customWidth="1"/>
    <col min="14" max="14" width="14.5703125" style="54" customWidth="1"/>
    <col min="15" max="15" width="8.85546875" style="54"/>
    <col min="16" max="16" width="8.85546875" style="75"/>
    <col min="17" max="17" width="10.42578125" style="75" hidden="1" customWidth="1"/>
    <col min="18" max="19" width="11.7109375" style="75" hidden="1" customWidth="1"/>
    <col min="20" max="20" width="10.42578125" style="75" hidden="1" customWidth="1"/>
    <col min="21" max="22" width="0" style="75" hidden="1" customWidth="1"/>
    <col min="23" max="23" width="9.28515625" style="75" hidden="1" customWidth="1"/>
    <col min="24" max="25" width="10.42578125" style="75" hidden="1" customWidth="1"/>
    <col min="26" max="26" width="25.85546875" style="75" hidden="1" customWidth="1"/>
    <col min="27" max="27" width="0" style="75" hidden="1" customWidth="1"/>
    <col min="28" max="28" width="17.5703125" style="75" customWidth="1"/>
    <col min="29" max="29" width="16.28515625" style="75" customWidth="1"/>
    <col min="30" max="31" width="8.85546875" style="75"/>
    <col min="32" max="16384" width="8.85546875" style="54"/>
  </cols>
  <sheetData>
    <row r="1" spans="1:29" ht="22.5" customHeight="1">
      <c r="L1" s="104"/>
      <c r="M1" s="104"/>
      <c r="N1" s="105"/>
    </row>
    <row r="2" spans="1:29" ht="117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106" t="s">
        <v>198</v>
      </c>
      <c r="M2" s="105"/>
      <c r="N2" s="105"/>
      <c r="O2" s="105"/>
      <c r="P2" s="105"/>
    </row>
    <row r="3" spans="1:29" ht="18.75" customHeight="1">
      <c r="A3" s="55"/>
      <c r="B3" s="56"/>
      <c r="C3" s="56"/>
      <c r="D3" s="56"/>
      <c r="E3" s="56"/>
      <c r="F3" s="55" t="s">
        <v>138</v>
      </c>
      <c r="G3" s="56"/>
      <c r="H3" s="56"/>
      <c r="I3" s="56"/>
      <c r="J3" s="56"/>
      <c r="K3" s="56"/>
      <c r="L3" s="86"/>
      <c r="M3" s="87"/>
      <c r="N3" s="87"/>
      <c r="O3" s="87"/>
      <c r="P3" s="88"/>
    </row>
    <row r="4" spans="1:29" ht="18.75">
      <c r="A4" s="55" t="s">
        <v>200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6" spans="1:29" ht="30" customHeight="1">
      <c r="A6" s="98" t="s">
        <v>136</v>
      </c>
      <c r="B6" s="98" t="s">
        <v>4</v>
      </c>
      <c r="C6" s="98" t="s">
        <v>132</v>
      </c>
      <c r="D6" s="57" t="s">
        <v>50</v>
      </c>
      <c r="E6" s="57"/>
      <c r="F6" s="98" t="s">
        <v>134</v>
      </c>
      <c r="G6" s="57" t="s">
        <v>17</v>
      </c>
      <c r="H6" s="57"/>
      <c r="I6" s="57"/>
      <c r="J6" s="57"/>
      <c r="K6" s="57" t="s">
        <v>137</v>
      </c>
      <c r="L6" s="57"/>
      <c r="M6" s="57"/>
      <c r="N6" s="57"/>
      <c r="Q6" s="76" t="s">
        <v>190</v>
      </c>
      <c r="R6" s="76"/>
      <c r="S6" s="76"/>
      <c r="T6" s="76"/>
      <c r="V6" s="76" t="s">
        <v>191</v>
      </c>
      <c r="W6" s="76"/>
      <c r="X6" s="76"/>
      <c r="Y6" s="76"/>
    </row>
    <row r="7" spans="1:29" ht="47.25">
      <c r="A7" s="98"/>
      <c r="B7" s="98"/>
      <c r="C7" s="98"/>
      <c r="D7" s="52" t="s">
        <v>51</v>
      </c>
      <c r="E7" s="52" t="s">
        <v>52</v>
      </c>
      <c r="F7" s="98"/>
      <c r="G7" s="52" t="s">
        <v>18</v>
      </c>
      <c r="H7" s="52" t="s">
        <v>133</v>
      </c>
      <c r="I7" s="52" t="s">
        <v>135</v>
      </c>
      <c r="J7" s="52" t="s">
        <v>58</v>
      </c>
      <c r="K7" s="52">
        <v>2020</v>
      </c>
      <c r="L7" s="52" t="s">
        <v>46</v>
      </c>
      <c r="M7" s="52">
        <v>2021</v>
      </c>
      <c r="N7" s="52">
        <v>2022</v>
      </c>
      <c r="Q7" s="77">
        <v>2020</v>
      </c>
      <c r="R7" s="77">
        <v>2021</v>
      </c>
      <c r="S7" s="77">
        <v>2022</v>
      </c>
      <c r="T7" s="77">
        <v>2023</v>
      </c>
      <c r="V7" s="77">
        <v>2020</v>
      </c>
      <c r="W7" s="77">
        <v>2021</v>
      </c>
      <c r="X7" s="77">
        <v>2022</v>
      </c>
      <c r="Y7" s="77">
        <v>2023</v>
      </c>
      <c r="AB7" s="75" t="s">
        <v>204</v>
      </c>
      <c r="AC7" s="75" t="s">
        <v>205</v>
      </c>
    </row>
    <row r="8" spans="1:29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52">
        <v>10</v>
      </c>
      <c r="K8" s="52">
        <v>11</v>
      </c>
      <c r="L8" s="52">
        <v>12</v>
      </c>
      <c r="M8" s="52">
        <v>13</v>
      </c>
      <c r="N8" s="52">
        <v>14</v>
      </c>
    </row>
    <row r="9" spans="1:29">
      <c r="A9" s="102" t="s">
        <v>63</v>
      </c>
      <c r="B9" s="100" t="s">
        <v>116</v>
      </c>
      <c r="C9" s="100" t="s">
        <v>116</v>
      </c>
      <c r="D9" s="100" t="s">
        <v>116</v>
      </c>
      <c r="E9" s="102" t="s">
        <v>116</v>
      </c>
      <c r="F9" s="107" t="s">
        <v>180</v>
      </c>
      <c r="G9" s="71" t="s">
        <v>193</v>
      </c>
      <c r="H9" s="52" t="s">
        <v>174</v>
      </c>
      <c r="I9" s="89">
        <f>I11+I15</f>
        <v>10</v>
      </c>
      <c r="J9" s="103">
        <v>44896</v>
      </c>
      <c r="K9" s="99">
        <f>K11+K13+K15+K25</f>
        <v>1058.17</v>
      </c>
      <c r="L9" s="99">
        <f>L11+L13+L15+L25</f>
        <v>301183.93999999994</v>
      </c>
      <c r="M9" s="99">
        <f>M11+M13+M15+M25</f>
        <v>114473</v>
      </c>
      <c r="N9" s="99">
        <f>N11+N13+N15+N25</f>
        <v>186710.94</v>
      </c>
      <c r="O9" s="85">
        <f>I11+O15</f>
        <v>10</v>
      </c>
      <c r="Q9" s="65">
        <v>19383.96</v>
      </c>
      <c r="R9" s="65">
        <v>101616.02</v>
      </c>
      <c r="S9" s="65">
        <v>118603.66</v>
      </c>
      <c r="T9" s="65">
        <v>19375.77</v>
      </c>
      <c r="U9" s="65"/>
      <c r="V9" s="65">
        <f>Q9-K9</f>
        <v>18325.79</v>
      </c>
      <c r="W9" s="65">
        <f>R9-M9</f>
        <v>-12856.979999999996</v>
      </c>
      <c r="X9" s="65">
        <f>S9-N9</f>
        <v>-68107.28</v>
      </c>
      <c r="Y9" s="65" t="e">
        <f>T9-#REF!</f>
        <v>#REF!</v>
      </c>
      <c r="Z9" s="78" t="s">
        <v>192</v>
      </c>
    </row>
    <row r="10" spans="1:29" ht="21" customHeight="1">
      <c r="A10" s="101"/>
      <c r="B10" s="101"/>
      <c r="C10" s="101"/>
      <c r="D10" s="101"/>
      <c r="E10" s="101"/>
      <c r="F10" s="108"/>
      <c r="G10" s="72" t="s">
        <v>175</v>
      </c>
      <c r="H10" s="52" t="s">
        <v>174</v>
      </c>
      <c r="I10" s="89">
        <f>I13+I25</f>
        <v>21</v>
      </c>
      <c r="J10" s="103"/>
      <c r="K10" s="99"/>
      <c r="L10" s="99"/>
      <c r="M10" s="99"/>
      <c r="N10" s="99"/>
      <c r="O10" s="85">
        <f>I13+O26</f>
        <v>21</v>
      </c>
      <c r="Q10" s="65"/>
      <c r="R10" s="65"/>
      <c r="S10" s="65"/>
      <c r="T10" s="65"/>
      <c r="U10" s="65"/>
      <c r="V10" s="65"/>
      <c r="W10" s="65"/>
      <c r="X10" s="65"/>
      <c r="Y10" s="65"/>
      <c r="Z10" s="78"/>
    </row>
    <row r="11" spans="1:29" ht="31.5">
      <c r="A11" s="51" t="s">
        <v>63</v>
      </c>
      <c r="B11" s="52">
        <v>40429</v>
      </c>
      <c r="C11" s="51" t="s">
        <v>116</v>
      </c>
      <c r="D11" s="51" t="s">
        <v>116</v>
      </c>
      <c r="E11" s="51" t="s">
        <v>116</v>
      </c>
      <c r="F11" s="61" t="s">
        <v>159</v>
      </c>
      <c r="G11" s="71" t="s">
        <v>193</v>
      </c>
      <c r="H11" s="52" t="s">
        <v>174</v>
      </c>
      <c r="I11" s="70">
        <v>1</v>
      </c>
      <c r="J11" s="83">
        <v>44440</v>
      </c>
      <c r="K11" s="63">
        <f>K12</f>
        <v>0</v>
      </c>
      <c r="L11" s="63">
        <f t="shared" ref="L11:L36" si="0">SUM(M11:N11)</f>
        <v>1075</v>
      </c>
      <c r="M11" s="63">
        <f>M12</f>
        <v>1075</v>
      </c>
      <c r="N11" s="63">
        <f>N12</f>
        <v>0</v>
      </c>
      <c r="Q11" s="65"/>
      <c r="R11" s="65"/>
      <c r="S11" s="65">
        <v>1000</v>
      </c>
      <c r="T11" s="65">
        <v>1000</v>
      </c>
      <c r="U11" s="65"/>
      <c r="V11" s="65"/>
      <c r="W11" s="65"/>
      <c r="X11" s="65">
        <f>S11-N11</f>
        <v>1000</v>
      </c>
      <c r="Y11" s="65" t="e">
        <f>T11-#REF!</f>
        <v>#REF!</v>
      </c>
      <c r="Z11" s="78" t="s">
        <v>192</v>
      </c>
    </row>
    <row r="12" spans="1:29" ht="31.5">
      <c r="A12" s="51" t="s">
        <v>63</v>
      </c>
      <c r="B12" s="52">
        <v>40429</v>
      </c>
      <c r="C12" s="51" t="s">
        <v>166</v>
      </c>
      <c r="D12" s="51">
        <v>27300042</v>
      </c>
      <c r="E12" s="51" t="s">
        <v>172</v>
      </c>
      <c r="F12" s="61" t="s">
        <v>181</v>
      </c>
      <c r="G12" s="71" t="s">
        <v>193</v>
      </c>
      <c r="H12" s="52" t="s">
        <v>174</v>
      </c>
      <c r="I12" s="70">
        <v>1</v>
      </c>
      <c r="J12" s="83">
        <v>44440</v>
      </c>
      <c r="K12" s="63">
        <v>0</v>
      </c>
      <c r="L12" s="63">
        <f t="shared" si="0"/>
        <v>1075</v>
      </c>
      <c r="M12" s="63">
        <v>1075</v>
      </c>
      <c r="N12" s="63">
        <v>0</v>
      </c>
      <c r="Q12" s="65"/>
      <c r="R12" s="65"/>
      <c r="S12" s="65"/>
      <c r="T12" s="65"/>
      <c r="U12" s="65"/>
      <c r="V12" s="65"/>
      <c r="W12" s="65"/>
      <c r="X12" s="65"/>
      <c r="Y12" s="65"/>
    </row>
    <row r="13" spans="1:29" ht="110.25">
      <c r="A13" s="51" t="s">
        <v>63</v>
      </c>
      <c r="B13" s="52">
        <v>60106</v>
      </c>
      <c r="C13" s="51" t="s">
        <v>116</v>
      </c>
      <c r="D13" s="51" t="s">
        <v>116</v>
      </c>
      <c r="E13" s="51" t="s">
        <v>116</v>
      </c>
      <c r="F13" s="53" t="s">
        <v>197</v>
      </c>
      <c r="G13" s="72" t="s">
        <v>175</v>
      </c>
      <c r="H13" s="52" t="s">
        <v>174</v>
      </c>
      <c r="I13" s="70">
        <v>15</v>
      </c>
      <c r="J13" s="83">
        <v>44531</v>
      </c>
      <c r="K13" s="63">
        <f>K14</f>
        <v>0</v>
      </c>
      <c r="L13" s="63">
        <f t="shared" si="0"/>
        <v>21028.44</v>
      </c>
      <c r="M13" s="63">
        <f>M14</f>
        <v>21028.44</v>
      </c>
      <c r="N13" s="63">
        <f>N14</f>
        <v>0</v>
      </c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spans="1:29" ht="31.5">
      <c r="A14" s="51" t="s">
        <v>63</v>
      </c>
      <c r="B14" s="52">
        <v>60106</v>
      </c>
      <c r="C14" s="51" t="s">
        <v>166</v>
      </c>
      <c r="D14" s="51">
        <v>27300042</v>
      </c>
      <c r="E14" s="51" t="s">
        <v>172</v>
      </c>
      <c r="F14" s="53" t="s">
        <v>183</v>
      </c>
      <c r="G14" s="72" t="s">
        <v>175</v>
      </c>
      <c r="H14" s="52" t="s">
        <v>174</v>
      </c>
      <c r="I14" s="70">
        <v>15</v>
      </c>
      <c r="J14" s="83">
        <v>44531</v>
      </c>
      <c r="K14" s="63">
        <v>0</v>
      </c>
      <c r="L14" s="63">
        <f t="shared" si="0"/>
        <v>21028.44</v>
      </c>
      <c r="M14" s="63">
        <v>21028.44</v>
      </c>
      <c r="N14" s="63">
        <v>0</v>
      </c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1:29" ht="63">
      <c r="A15" s="51" t="s">
        <v>63</v>
      </c>
      <c r="B15" s="52" t="s">
        <v>171</v>
      </c>
      <c r="C15" s="51" t="s">
        <v>116</v>
      </c>
      <c r="D15" s="51" t="s">
        <v>116</v>
      </c>
      <c r="E15" s="51" t="s">
        <v>116</v>
      </c>
      <c r="F15" s="53" t="s">
        <v>188</v>
      </c>
      <c r="G15" s="71" t="s">
        <v>193</v>
      </c>
      <c r="H15" s="52" t="s">
        <v>174</v>
      </c>
      <c r="I15" s="70">
        <f>SUM(I16:I24)</f>
        <v>9</v>
      </c>
      <c r="J15" s="83">
        <v>44531</v>
      </c>
      <c r="K15" s="63">
        <f>K18+K21+K24</f>
        <v>0</v>
      </c>
      <c r="L15" s="63">
        <f t="shared" si="0"/>
        <v>28468.959999999999</v>
      </c>
      <c r="M15" s="63">
        <f>M16+M17+M18+M19+M20+M21+M22+M23+M24</f>
        <v>20334.11</v>
      </c>
      <c r="N15" s="63">
        <f>N18+N21</f>
        <v>8134.85</v>
      </c>
      <c r="O15" s="54">
        <v>9</v>
      </c>
      <c r="Q15" s="65"/>
      <c r="R15" s="65"/>
      <c r="S15" s="65"/>
      <c r="T15" s="65"/>
      <c r="U15" s="65"/>
      <c r="V15" s="65"/>
      <c r="W15" s="65"/>
      <c r="X15" s="65"/>
      <c r="Y15" s="65"/>
    </row>
    <row r="16" spans="1:29" ht="78.75">
      <c r="A16" s="51" t="s">
        <v>63</v>
      </c>
      <c r="B16" s="52" t="s">
        <v>171</v>
      </c>
      <c r="C16" s="51" t="s">
        <v>166</v>
      </c>
      <c r="D16" s="51">
        <v>27300042</v>
      </c>
      <c r="E16" s="51" t="s">
        <v>172</v>
      </c>
      <c r="F16" s="53" t="s">
        <v>210</v>
      </c>
      <c r="G16" s="71" t="s">
        <v>193</v>
      </c>
      <c r="H16" s="52" t="s">
        <v>174</v>
      </c>
      <c r="I16" s="70">
        <v>1</v>
      </c>
      <c r="J16" s="83">
        <v>44256</v>
      </c>
      <c r="K16" s="63">
        <v>0</v>
      </c>
      <c r="L16" s="63">
        <f>SUM(M16:N16)</f>
        <v>1574.4</v>
      </c>
      <c r="M16" s="63">
        <v>1574.4</v>
      </c>
      <c r="N16" s="63">
        <v>0</v>
      </c>
      <c r="Q16" s="65"/>
      <c r="R16" s="65"/>
      <c r="S16" s="65"/>
      <c r="T16" s="65"/>
      <c r="U16" s="65"/>
      <c r="V16" s="65"/>
      <c r="W16" s="65"/>
      <c r="X16" s="65"/>
      <c r="Y16" s="65"/>
    </row>
    <row r="17" spans="1:25" ht="78.75">
      <c r="A17" s="51" t="s">
        <v>63</v>
      </c>
      <c r="B17" s="52" t="s">
        <v>171</v>
      </c>
      <c r="C17" s="51" t="s">
        <v>166</v>
      </c>
      <c r="D17" s="51">
        <v>27300042</v>
      </c>
      <c r="E17" s="51" t="s">
        <v>172</v>
      </c>
      <c r="F17" s="53" t="s">
        <v>211</v>
      </c>
      <c r="G17" s="71" t="s">
        <v>193</v>
      </c>
      <c r="H17" s="52" t="s">
        <v>174</v>
      </c>
      <c r="I17" s="70">
        <v>1</v>
      </c>
      <c r="J17" s="83">
        <v>44256</v>
      </c>
      <c r="K17" s="63">
        <v>0</v>
      </c>
      <c r="L17" s="63">
        <f>SUM(M17:N17)</f>
        <v>1542.5</v>
      </c>
      <c r="M17" s="63">
        <v>1542.5</v>
      </c>
      <c r="N17" s="63">
        <v>0</v>
      </c>
      <c r="Q17" s="65"/>
      <c r="R17" s="65"/>
      <c r="S17" s="65"/>
      <c r="T17" s="65"/>
      <c r="U17" s="65"/>
      <c r="V17" s="65"/>
      <c r="W17" s="65"/>
      <c r="X17" s="65"/>
      <c r="Y17" s="65"/>
    </row>
    <row r="18" spans="1:25" ht="63">
      <c r="A18" s="51" t="s">
        <v>63</v>
      </c>
      <c r="B18" s="52" t="s">
        <v>171</v>
      </c>
      <c r="C18" s="51" t="s">
        <v>166</v>
      </c>
      <c r="D18" s="51">
        <v>27300042</v>
      </c>
      <c r="E18" s="51" t="s">
        <v>172</v>
      </c>
      <c r="F18" s="53" t="s">
        <v>176</v>
      </c>
      <c r="G18" s="71" t="s">
        <v>193</v>
      </c>
      <c r="H18" s="52" t="s">
        <v>174</v>
      </c>
      <c r="I18" s="70">
        <v>1</v>
      </c>
      <c r="J18" s="83">
        <v>44531</v>
      </c>
      <c r="K18" s="63">
        <v>0</v>
      </c>
      <c r="L18" s="63">
        <f t="shared" si="0"/>
        <v>11200</v>
      </c>
      <c r="M18" s="84">
        <v>3065.15</v>
      </c>
      <c r="N18" s="84">
        <v>8134.85</v>
      </c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78.75">
      <c r="A19" s="51" t="s">
        <v>63</v>
      </c>
      <c r="B19" s="52" t="s">
        <v>171</v>
      </c>
      <c r="C19" s="51" t="s">
        <v>166</v>
      </c>
      <c r="D19" s="51">
        <v>27300042</v>
      </c>
      <c r="E19" s="51" t="s">
        <v>172</v>
      </c>
      <c r="F19" s="53" t="s">
        <v>212</v>
      </c>
      <c r="G19" s="71" t="s">
        <v>193</v>
      </c>
      <c r="H19" s="52" t="s">
        <v>174</v>
      </c>
      <c r="I19" s="70">
        <v>1</v>
      </c>
      <c r="J19" s="83">
        <v>44470</v>
      </c>
      <c r="K19" s="63">
        <v>0</v>
      </c>
      <c r="L19" s="63">
        <f t="shared" si="0"/>
        <v>845</v>
      </c>
      <c r="M19" s="74">
        <v>845</v>
      </c>
      <c r="N19" s="63">
        <v>0</v>
      </c>
      <c r="Q19" s="65"/>
      <c r="R19" s="65"/>
      <c r="S19" s="65"/>
      <c r="T19" s="65"/>
      <c r="U19" s="65"/>
      <c r="V19" s="65"/>
      <c r="W19" s="65"/>
      <c r="X19" s="65"/>
      <c r="Y19" s="65"/>
    </row>
    <row r="20" spans="1:25" ht="78.75">
      <c r="A20" s="51" t="s">
        <v>63</v>
      </c>
      <c r="B20" s="52" t="s">
        <v>171</v>
      </c>
      <c r="C20" s="51" t="s">
        <v>166</v>
      </c>
      <c r="D20" s="51">
        <v>27300042</v>
      </c>
      <c r="E20" s="51" t="s">
        <v>172</v>
      </c>
      <c r="F20" s="53" t="s">
        <v>213</v>
      </c>
      <c r="G20" s="71" t="s">
        <v>193</v>
      </c>
      <c r="H20" s="52" t="s">
        <v>174</v>
      </c>
      <c r="I20" s="70">
        <v>1</v>
      </c>
      <c r="J20" s="83">
        <v>44470</v>
      </c>
      <c r="K20" s="63">
        <v>0</v>
      </c>
      <c r="L20" s="84">
        <v>1438.16</v>
      </c>
      <c r="M20" s="84">
        <v>1438.16</v>
      </c>
      <c r="N20" s="63">
        <v>0</v>
      </c>
      <c r="Q20" s="65"/>
      <c r="R20" s="65"/>
      <c r="S20" s="65"/>
      <c r="T20" s="65"/>
      <c r="U20" s="65"/>
      <c r="V20" s="65"/>
      <c r="W20" s="65"/>
      <c r="X20" s="65"/>
      <c r="Y20" s="65"/>
    </row>
    <row r="21" spans="1:25" ht="78.75">
      <c r="A21" s="51" t="s">
        <v>63</v>
      </c>
      <c r="B21" s="52" t="s">
        <v>171</v>
      </c>
      <c r="C21" s="51" t="s">
        <v>166</v>
      </c>
      <c r="D21" s="51">
        <v>27300042</v>
      </c>
      <c r="E21" s="51" t="s">
        <v>172</v>
      </c>
      <c r="F21" s="53" t="s">
        <v>214</v>
      </c>
      <c r="G21" s="71" t="s">
        <v>193</v>
      </c>
      <c r="H21" s="52" t="s">
        <v>174</v>
      </c>
      <c r="I21" s="70">
        <v>1</v>
      </c>
      <c r="J21" s="83">
        <v>44470</v>
      </c>
      <c r="K21" s="63">
        <v>0</v>
      </c>
      <c r="L21" s="63">
        <f t="shared" si="0"/>
        <v>1500</v>
      </c>
      <c r="M21" s="63">
        <v>1500</v>
      </c>
      <c r="N21" s="63">
        <v>0</v>
      </c>
      <c r="Q21" s="65"/>
      <c r="R21" s="65"/>
      <c r="S21" s="65"/>
      <c r="T21" s="65"/>
      <c r="U21" s="65"/>
      <c r="V21" s="65"/>
      <c r="W21" s="65"/>
      <c r="X21" s="65"/>
      <c r="Y21" s="65"/>
    </row>
    <row r="22" spans="1:25" ht="110.25">
      <c r="A22" s="51" t="s">
        <v>63</v>
      </c>
      <c r="B22" s="52" t="s">
        <v>171</v>
      </c>
      <c r="C22" s="51" t="s">
        <v>166</v>
      </c>
      <c r="D22" s="51">
        <v>27300042</v>
      </c>
      <c r="E22" s="51" t="s">
        <v>172</v>
      </c>
      <c r="F22" s="53" t="s">
        <v>215</v>
      </c>
      <c r="G22" s="71" t="s">
        <v>193</v>
      </c>
      <c r="H22" s="52" t="s">
        <v>174</v>
      </c>
      <c r="I22" s="70">
        <v>1</v>
      </c>
      <c r="J22" s="83">
        <v>44531</v>
      </c>
      <c r="K22" s="63">
        <v>0</v>
      </c>
      <c r="L22" s="63">
        <f>M22+N22</f>
        <v>2316.6999999999998</v>
      </c>
      <c r="M22" s="63">
        <v>2316.6999999999998</v>
      </c>
      <c r="N22" s="63">
        <v>0</v>
      </c>
      <c r="Q22" s="65"/>
      <c r="R22" s="65"/>
      <c r="S22" s="65"/>
      <c r="T22" s="65"/>
      <c r="U22" s="65"/>
      <c r="V22" s="65"/>
      <c r="W22" s="65"/>
      <c r="X22" s="65"/>
      <c r="Y22" s="65"/>
    </row>
    <row r="23" spans="1:25" ht="126">
      <c r="A23" s="51" t="s">
        <v>63</v>
      </c>
      <c r="B23" s="52" t="s">
        <v>171</v>
      </c>
      <c r="C23" s="51" t="s">
        <v>166</v>
      </c>
      <c r="D23" s="51">
        <v>27300042</v>
      </c>
      <c r="E23" s="51" t="s">
        <v>172</v>
      </c>
      <c r="F23" s="53" t="s">
        <v>208</v>
      </c>
      <c r="G23" s="71" t="s">
        <v>193</v>
      </c>
      <c r="H23" s="52" t="s">
        <v>174</v>
      </c>
      <c r="I23" s="70">
        <v>1</v>
      </c>
      <c r="J23" s="83">
        <v>44531</v>
      </c>
      <c r="K23" s="63">
        <v>0</v>
      </c>
      <c r="L23" s="63">
        <f>M23+N23</f>
        <v>2451.81</v>
      </c>
      <c r="M23" s="63">
        <v>2451.81</v>
      </c>
      <c r="N23" s="63">
        <v>0</v>
      </c>
      <c r="Q23" s="65"/>
      <c r="R23" s="65"/>
      <c r="S23" s="65"/>
      <c r="T23" s="65"/>
      <c r="U23" s="65"/>
      <c r="V23" s="65"/>
      <c r="W23" s="65"/>
      <c r="X23" s="65"/>
      <c r="Y23" s="65"/>
    </row>
    <row r="24" spans="1:25" ht="63">
      <c r="A24" s="51" t="s">
        <v>63</v>
      </c>
      <c r="B24" s="52" t="s">
        <v>171</v>
      </c>
      <c r="C24" s="52">
        <v>164</v>
      </c>
      <c r="D24" s="51" t="s">
        <v>194</v>
      </c>
      <c r="E24" s="51" t="s">
        <v>173</v>
      </c>
      <c r="F24" s="53" t="s">
        <v>177</v>
      </c>
      <c r="G24" s="71" t="s">
        <v>193</v>
      </c>
      <c r="H24" s="52" t="s">
        <v>174</v>
      </c>
      <c r="I24" s="70">
        <v>1</v>
      </c>
      <c r="J24" s="83">
        <v>44531</v>
      </c>
      <c r="K24" s="63">
        <v>0</v>
      </c>
      <c r="L24" s="63">
        <f t="shared" si="0"/>
        <v>5600.39</v>
      </c>
      <c r="M24" s="81">
        <v>5600.39</v>
      </c>
      <c r="N24" s="63">
        <v>0</v>
      </c>
      <c r="Q24" s="65"/>
      <c r="R24" s="65"/>
      <c r="S24" s="65"/>
      <c r="T24" s="65"/>
      <c r="U24" s="65"/>
      <c r="V24" s="65"/>
      <c r="W24" s="65"/>
      <c r="X24" s="65"/>
      <c r="Y24" s="65"/>
    </row>
    <row r="25" spans="1:25" ht="47.25">
      <c r="A25" s="51" t="s">
        <v>63</v>
      </c>
      <c r="B25" s="52" t="s">
        <v>170</v>
      </c>
      <c r="C25" s="51" t="s">
        <v>116</v>
      </c>
      <c r="D25" s="51" t="s">
        <v>116</v>
      </c>
      <c r="E25" s="51" t="s">
        <v>116</v>
      </c>
      <c r="F25" s="53" t="s">
        <v>189</v>
      </c>
      <c r="G25" s="72" t="s">
        <v>175</v>
      </c>
      <c r="H25" s="52" t="s">
        <v>174</v>
      </c>
      <c r="I25" s="70">
        <f>I26+I27+I28+I29+I30+I31</f>
        <v>6</v>
      </c>
      <c r="J25" s="83">
        <v>44896</v>
      </c>
      <c r="K25" s="63">
        <f>K31</f>
        <v>1058.17</v>
      </c>
      <c r="L25" s="63">
        <f t="shared" si="0"/>
        <v>250611.53999999998</v>
      </c>
      <c r="M25" s="63">
        <f>M26+M27+M29+M31</f>
        <v>72035.45</v>
      </c>
      <c r="N25" s="63">
        <f>N26+N27+N28+N29+N30</f>
        <v>178576.09</v>
      </c>
      <c r="Q25" s="65"/>
      <c r="R25" s="65"/>
      <c r="S25" s="65"/>
      <c r="T25" s="65"/>
      <c r="U25" s="65"/>
      <c r="V25" s="65"/>
      <c r="W25" s="65"/>
      <c r="X25" s="65"/>
      <c r="Y25" s="65"/>
    </row>
    <row r="26" spans="1:25" ht="78.75">
      <c r="A26" s="51" t="s">
        <v>63</v>
      </c>
      <c r="B26" s="52" t="s">
        <v>170</v>
      </c>
      <c r="C26" s="51" t="s">
        <v>166</v>
      </c>
      <c r="D26" s="51">
        <v>27300042</v>
      </c>
      <c r="E26" s="51" t="s">
        <v>172</v>
      </c>
      <c r="F26" s="53" t="s">
        <v>206</v>
      </c>
      <c r="G26" s="72" t="s">
        <v>175</v>
      </c>
      <c r="H26" s="52" t="s">
        <v>174</v>
      </c>
      <c r="I26" s="70">
        <v>1</v>
      </c>
      <c r="J26" s="83">
        <v>44531</v>
      </c>
      <c r="K26" s="63">
        <v>0</v>
      </c>
      <c r="L26" s="63">
        <f>M26+N26</f>
        <v>7142.78</v>
      </c>
      <c r="M26" s="63">
        <v>7142.78</v>
      </c>
      <c r="N26" s="63">
        <v>0</v>
      </c>
      <c r="O26" s="54">
        <v>6</v>
      </c>
      <c r="Q26" s="65"/>
      <c r="R26" s="65"/>
      <c r="S26" s="65"/>
      <c r="T26" s="65"/>
      <c r="U26" s="65"/>
      <c r="V26" s="65"/>
      <c r="W26" s="65"/>
      <c r="X26" s="65"/>
      <c r="Y26" s="65"/>
    </row>
    <row r="27" spans="1:25" ht="63">
      <c r="A27" s="51" t="s">
        <v>63</v>
      </c>
      <c r="B27" s="52" t="s">
        <v>170</v>
      </c>
      <c r="C27" s="51" t="s">
        <v>166</v>
      </c>
      <c r="D27" s="51">
        <v>27300042</v>
      </c>
      <c r="E27" s="51" t="s">
        <v>172</v>
      </c>
      <c r="F27" s="53" t="s">
        <v>207</v>
      </c>
      <c r="G27" s="72" t="s">
        <v>175</v>
      </c>
      <c r="H27" s="52" t="s">
        <v>174</v>
      </c>
      <c r="I27" s="70">
        <v>1</v>
      </c>
      <c r="J27" s="83">
        <v>44531</v>
      </c>
      <c r="K27" s="63">
        <v>0</v>
      </c>
      <c r="L27" s="63">
        <f>M27+N27</f>
        <v>4839.78</v>
      </c>
      <c r="M27" s="63">
        <v>4839.78</v>
      </c>
      <c r="N27" s="63">
        <v>0</v>
      </c>
      <c r="Q27" s="65"/>
      <c r="R27" s="65"/>
      <c r="S27" s="65"/>
      <c r="T27" s="65"/>
      <c r="U27" s="65"/>
      <c r="V27" s="65"/>
      <c r="W27" s="65"/>
      <c r="X27" s="65"/>
      <c r="Y27" s="65"/>
    </row>
    <row r="28" spans="1:25" ht="47.25">
      <c r="A28" s="51" t="s">
        <v>63</v>
      </c>
      <c r="B28" s="52" t="s">
        <v>170</v>
      </c>
      <c r="C28" s="51" t="s">
        <v>166</v>
      </c>
      <c r="D28" s="51">
        <v>27300042</v>
      </c>
      <c r="E28" s="51" t="s">
        <v>172</v>
      </c>
      <c r="F28" s="53" t="s">
        <v>162</v>
      </c>
      <c r="G28" s="72" t="s">
        <v>175</v>
      </c>
      <c r="H28" s="52" t="s">
        <v>174</v>
      </c>
      <c r="I28" s="70">
        <v>1</v>
      </c>
      <c r="J28" s="83">
        <v>44896</v>
      </c>
      <c r="K28" s="63">
        <v>0</v>
      </c>
      <c r="L28" s="63">
        <f>M28+N28</f>
        <v>2877.95</v>
      </c>
      <c r="M28" s="81">
        <v>0</v>
      </c>
      <c r="N28" s="81">
        <v>2877.95</v>
      </c>
      <c r="Q28" s="65"/>
      <c r="R28" s="65"/>
      <c r="S28" s="65"/>
      <c r="T28" s="65"/>
      <c r="U28" s="65"/>
      <c r="V28" s="65"/>
      <c r="W28" s="65"/>
      <c r="X28" s="65"/>
      <c r="Y28" s="65"/>
    </row>
    <row r="29" spans="1:25" ht="47.25">
      <c r="A29" s="51" t="s">
        <v>63</v>
      </c>
      <c r="B29" s="52" t="s">
        <v>170</v>
      </c>
      <c r="C29" s="51" t="s">
        <v>166</v>
      </c>
      <c r="D29" s="51">
        <v>27300042</v>
      </c>
      <c r="E29" s="51" t="s">
        <v>172</v>
      </c>
      <c r="F29" s="82" t="s">
        <v>209</v>
      </c>
      <c r="G29" s="72" t="s">
        <v>175</v>
      </c>
      <c r="H29" s="52" t="s">
        <v>174</v>
      </c>
      <c r="I29" s="70">
        <v>1</v>
      </c>
      <c r="J29" s="83">
        <v>44896</v>
      </c>
      <c r="K29" s="63">
        <v>0</v>
      </c>
      <c r="L29" s="63">
        <f>M29+N29</f>
        <v>78740.710000000006</v>
      </c>
      <c r="M29" s="63">
        <v>7018.94</v>
      </c>
      <c r="N29" s="63">
        <v>71721.77</v>
      </c>
      <c r="Q29" s="65"/>
      <c r="R29" s="65"/>
      <c r="S29" s="65"/>
      <c r="T29" s="65"/>
      <c r="U29" s="65"/>
      <c r="V29" s="65"/>
      <c r="W29" s="65"/>
      <c r="X29" s="65"/>
      <c r="Y29" s="65"/>
    </row>
    <row r="30" spans="1:25" ht="31.5">
      <c r="A30" s="51" t="s">
        <v>63</v>
      </c>
      <c r="B30" s="52" t="s">
        <v>170</v>
      </c>
      <c r="C30" s="51" t="s">
        <v>166</v>
      </c>
      <c r="D30" s="51">
        <v>27300042</v>
      </c>
      <c r="E30" s="51" t="s">
        <v>172</v>
      </c>
      <c r="F30" s="82" t="s">
        <v>161</v>
      </c>
      <c r="G30" s="72" t="s">
        <v>175</v>
      </c>
      <c r="H30" s="52" t="s">
        <v>174</v>
      </c>
      <c r="I30" s="70">
        <v>1</v>
      </c>
      <c r="J30" s="83">
        <v>44896</v>
      </c>
      <c r="K30" s="63">
        <v>0</v>
      </c>
      <c r="L30" s="63">
        <f>M30+N30</f>
        <v>103976.37</v>
      </c>
      <c r="M30" s="63">
        <v>0</v>
      </c>
      <c r="N30" s="63">
        <v>103976.37</v>
      </c>
      <c r="Q30" s="65"/>
      <c r="R30" s="65"/>
      <c r="S30" s="65"/>
      <c r="T30" s="65"/>
      <c r="U30" s="65"/>
      <c r="V30" s="65"/>
      <c r="W30" s="65"/>
      <c r="X30" s="65"/>
      <c r="Y30" s="65"/>
    </row>
    <row r="31" spans="1:25" ht="47.25">
      <c r="A31" s="51" t="s">
        <v>63</v>
      </c>
      <c r="B31" s="52" t="s">
        <v>170</v>
      </c>
      <c r="C31" s="51" t="s">
        <v>166</v>
      </c>
      <c r="D31" s="51">
        <v>27300042</v>
      </c>
      <c r="E31" s="51" t="s">
        <v>172</v>
      </c>
      <c r="F31" s="53" t="s">
        <v>163</v>
      </c>
      <c r="G31" s="72" t="s">
        <v>175</v>
      </c>
      <c r="H31" s="52" t="s">
        <v>174</v>
      </c>
      <c r="I31" s="70">
        <v>1</v>
      </c>
      <c r="J31" s="83">
        <v>44501</v>
      </c>
      <c r="K31" s="63">
        <v>1058.17</v>
      </c>
      <c r="L31" s="63">
        <f t="shared" si="0"/>
        <v>53033.95</v>
      </c>
      <c r="M31" s="63">
        <v>53033.95</v>
      </c>
      <c r="N31" s="63">
        <v>0</v>
      </c>
      <c r="Q31" s="65"/>
      <c r="R31" s="65"/>
      <c r="S31" s="65"/>
      <c r="T31" s="65"/>
      <c r="U31" s="65"/>
      <c r="V31" s="65"/>
      <c r="W31" s="65"/>
      <c r="X31" s="65"/>
      <c r="Y31" s="65"/>
    </row>
    <row r="32" spans="1:25" ht="47.25">
      <c r="A32" s="51" t="s">
        <v>64</v>
      </c>
      <c r="B32" s="51" t="s">
        <v>116</v>
      </c>
      <c r="C32" s="51" t="s">
        <v>116</v>
      </c>
      <c r="D32" s="51" t="s">
        <v>116</v>
      </c>
      <c r="E32" s="51" t="s">
        <v>116</v>
      </c>
      <c r="F32" s="53" t="s">
        <v>186</v>
      </c>
      <c r="G32" s="79" t="s">
        <v>195</v>
      </c>
      <c r="H32" s="52" t="s">
        <v>196</v>
      </c>
      <c r="I32" s="73">
        <v>173.34</v>
      </c>
      <c r="J32" s="83">
        <v>44531</v>
      </c>
      <c r="K32" s="63">
        <f>K33</f>
        <v>0</v>
      </c>
      <c r="L32" s="63">
        <f>SUM(M32:N32)</f>
        <v>4111.1000000000004</v>
      </c>
      <c r="M32" s="63">
        <f>M33</f>
        <v>2745.1</v>
      </c>
      <c r="N32" s="63">
        <f>N33</f>
        <v>1366</v>
      </c>
      <c r="Q32" s="65"/>
      <c r="R32" s="65"/>
      <c r="S32" s="65"/>
      <c r="T32" s="65"/>
      <c r="U32" s="65"/>
      <c r="V32" s="65"/>
      <c r="W32" s="65"/>
      <c r="X32" s="65"/>
      <c r="Y32" s="65"/>
    </row>
    <row r="33" spans="1:26" ht="47.25">
      <c r="A33" s="51" t="s">
        <v>64</v>
      </c>
      <c r="B33" s="52">
        <v>40207</v>
      </c>
      <c r="C33" s="51" t="s">
        <v>116</v>
      </c>
      <c r="D33" s="51" t="s">
        <v>116</v>
      </c>
      <c r="E33" s="51" t="s">
        <v>116</v>
      </c>
      <c r="F33" s="61" t="s">
        <v>164</v>
      </c>
      <c r="G33" s="79" t="s">
        <v>195</v>
      </c>
      <c r="H33" s="52" t="s">
        <v>196</v>
      </c>
      <c r="I33" s="73">
        <v>173.34</v>
      </c>
      <c r="J33" s="83">
        <v>44531</v>
      </c>
      <c r="K33" s="63">
        <f>K34</f>
        <v>0</v>
      </c>
      <c r="L33" s="63">
        <f t="shared" si="0"/>
        <v>4111.1000000000004</v>
      </c>
      <c r="M33" s="63">
        <f>M34</f>
        <v>2745.1</v>
      </c>
      <c r="N33" s="63">
        <f>N34</f>
        <v>1366</v>
      </c>
      <c r="Q33" s="65"/>
      <c r="R33" s="65"/>
      <c r="S33" s="65"/>
      <c r="T33" s="65"/>
      <c r="U33" s="65"/>
      <c r="V33" s="65"/>
      <c r="W33" s="65"/>
      <c r="X33" s="65"/>
      <c r="Y33" s="65"/>
    </row>
    <row r="34" spans="1:26" ht="110.25">
      <c r="A34" s="51" t="s">
        <v>64</v>
      </c>
      <c r="B34" s="52">
        <v>40207</v>
      </c>
      <c r="C34" s="52">
        <v>164</v>
      </c>
      <c r="D34" s="51" t="s">
        <v>194</v>
      </c>
      <c r="E34" s="51" t="s">
        <v>173</v>
      </c>
      <c r="F34" s="61" t="s">
        <v>187</v>
      </c>
      <c r="G34" s="79" t="s">
        <v>195</v>
      </c>
      <c r="H34" s="52" t="s">
        <v>196</v>
      </c>
      <c r="I34" s="73">
        <v>173.34</v>
      </c>
      <c r="J34" s="83">
        <v>44531</v>
      </c>
      <c r="K34" s="63">
        <v>0</v>
      </c>
      <c r="L34" s="63">
        <f t="shared" si="0"/>
        <v>4111.1000000000004</v>
      </c>
      <c r="M34" s="63">
        <v>2745.1</v>
      </c>
      <c r="N34" s="63">
        <v>1366</v>
      </c>
      <c r="Q34" s="65"/>
      <c r="R34" s="65"/>
      <c r="S34" s="65"/>
      <c r="T34" s="65"/>
      <c r="U34" s="65"/>
      <c r="V34" s="65"/>
      <c r="W34" s="65"/>
      <c r="X34" s="65"/>
      <c r="Y34" s="65"/>
    </row>
    <row r="35" spans="1:26" ht="18.75">
      <c r="A35" s="51" t="s">
        <v>199</v>
      </c>
      <c r="B35" s="51" t="s">
        <v>116</v>
      </c>
      <c r="C35" s="51" t="s">
        <v>116</v>
      </c>
      <c r="D35" s="51" t="s">
        <v>116</v>
      </c>
      <c r="E35" s="51" t="s">
        <v>116</v>
      </c>
      <c r="F35" s="53" t="s">
        <v>201</v>
      </c>
      <c r="G35" s="71" t="s">
        <v>193</v>
      </c>
      <c r="H35" s="52" t="s">
        <v>174</v>
      </c>
      <c r="I35" s="80">
        <f>I37+I39</f>
        <v>2</v>
      </c>
      <c r="J35" s="83">
        <v>44531</v>
      </c>
      <c r="K35" s="63">
        <f>K36</f>
        <v>3978.94</v>
      </c>
      <c r="L35" s="63">
        <f>SUM(M35:N35)</f>
        <v>26843.4</v>
      </c>
      <c r="M35" s="63">
        <f>M36+M38</f>
        <v>12551.2</v>
      </c>
      <c r="N35" s="63">
        <f>N37+N38</f>
        <v>14292.2</v>
      </c>
      <c r="Q35" s="65"/>
      <c r="R35" s="65"/>
      <c r="S35" s="65"/>
      <c r="T35" s="65"/>
      <c r="U35" s="65"/>
      <c r="V35" s="65"/>
      <c r="W35" s="65"/>
      <c r="X35" s="65"/>
      <c r="Y35" s="65"/>
    </row>
    <row r="36" spans="1:26" ht="63">
      <c r="A36" s="51" t="s">
        <v>199</v>
      </c>
      <c r="B36" s="52" t="s">
        <v>171</v>
      </c>
      <c r="C36" s="51" t="s">
        <v>116</v>
      </c>
      <c r="D36" s="51" t="s">
        <v>116</v>
      </c>
      <c r="E36" s="51" t="s">
        <v>116</v>
      </c>
      <c r="F36" s="61" t="s">
        <v>188</v>
      </c>
      <c r="G36" s="71" t="s">
        <v>193</v>
      </c>
      <c r="H36" s="52" t="s">
        <v>174</v>
      </c>
      <c r="I36" s="51">
        <v>1</v>
      </c>
      <c r="J36" s="83">
        <v>44317</v>
      </c>
      <c r="K36" s="63">
        <v>3978.94</v>
      </c>
      <c r="L36" s="63">
        <f t="shared" si="0"/>
        <v>3259</v>
      </c>
      <c r="M36" s="63">
        <f>M37</f>
        <v>3259</v>
      </c>
      <c r="N36" s="63">
        <f>N37</f>
        <v>0</v>
      </c>
      <c r="Q36" s="65">
        <v>0</v>
      </c>
      <c r="R36" s="65">
        <v>1271.8</v>
      </c>
      <c r="S36" s="65">
        <v>1366</v>
      </c>
      <c r="T36" s="65">
        <v>1460.2</v>
      </c>
      <c r="U36" s="65"/>
      <c r="V36" s="65">
        <f>Q36-K32</f>
        <v>0</v>
      </c>
      <c r="W36" s="65">
        <f>R36-M32</f>
        <v>-1473.3</v>
      </c>
      <c r="X36" s="65">
        <f>S36-N32</f>
        <v>0</v>
      </c>
      <c r="Y36" s="65" t="e">
        <f>T36-#REF!</f>
        <v>#REF!</v>
      </c>
      <c r="Z36" s="78" t="s">
        <v>192</v>
      </c>
    </row>
    <row r="37" spans="1:26" ht="63">
      <c r="A37" s="51" t="s">
        <v>199</v>
      </c>
      <c r="B37" s="52" t="s">
        <v>171</v>
      </c>
      <c r="C37" s="52">
        <v>164</v>
      </c>
      <c r="D37" s="51" t="s">
        <v>194</v>
      </c>
      <c r="E37" s="51" t="s">
        <v>173</v>
      </c>
      <c r="F37" s="61" t="s">
        <v>203</v>
      </c>
      <c r="G37" s="71" t="s">
        <v>193</v>
      </c>
      <c r="H37" s="52" t="s">
        <v>174</v>
      </c>
      <c r="I37" s="51">
        <v>1</v>
      </c>
      <c r="J37" s="83">
        <v>44317</v>
      </c>
      <c r="K37" s="63">
        <v>3978.94</v>
      </c>
      <c r="L37" s="84">
        <f>M37</f>
        <v>3259</v>
      </c>
      <c r="M37" s="84">
        <v>3259</v>
      </c>
      <c r="N37" s="63">
        <v>0</v>
      </c>
      <c r="Q37" s="65"/>
      <c r="R37" s="65"/>
      <c r="S37" s="65"/>
      <c r="T37" s="65"/>
      <c r="U37" s="65"/>
      <c r="V37" s="65"/>
      <c r="W37" s="65"/>
      <c r="X37" s="65"/>
      <c r="Y37" s="65"/>
    </row>
    <row r="38" spans="1:26" ht="31.5">
      <c r="A38" s="51" t="s">
        <v>199</v>
      </c>
      <c r="B38" s="52">
        <v>40429</v>
      </c>
      <c r="C38" s="51" t="s">
        <v>116</v>
      </c>
      <c r="D38" s="51" t="s">
        <v>116</v>
      </c>
      <c r="E38" s="51" t="s">
        <v>116</v>
      </c>
      <c r="F38" s="61" t="s">
        <v>159</v>
      </c>
      <c r="G38" s="71" t="s">
        <v>193</v>
      </c>
      <c r="H38" s="52" t="s">
        <v>174</v>
      </c>
      <c r="I38" s="70">
        <v>1</v>
      </c>
      <c r="J38" s="83">
        <v>44561</v>
      </c>
      <c r="K38" s="63">
        <f>K39</f>
        <v>0</v>
      </c>
      <c r="L38" s="63">
        <f>SUM(M38:N38)</f>
        <v>23584.400000000001</v>
      </c>
      <c r="M38" s="84">
        <v>9292.2000000000007</v>
      </c>
      <c r="N38" s="84">
        <v>14292.2</v>
      </c>
      <c r="Q38" s="65"/>
      <c r="R38" s="65"/>
      <c r="S38" s="65"/>
      <c r="T38" s="65"/>
      <c r="U38" s="65"/>
      <c r="V38" s="65"/>
      <c r="W38" s="65"/>
      <c r="X38" s="65"/>
      <c r="Y38" s="65"/>
    </row>
    <row r="39" spans="1:26" ht="47.25">
      <c r="A39" s="51" t="s">
        <v>199</v>
      </c>
      <c r="B39" s="52">
        <v>40429</v>
      </c>
      <c r="C39" s="51" t="s">
        <v>166</v>
      </c>
      <c r="D39" s="51">
        <v>27300042</v>
      </c>
      <c r="E39" s="51" t="s">
        <v>172</v>
      </c>
      <c r="F39" s="61" t="s">
        <v>202</v>
      </c>
      <c r="G39" s="71" t="s">
        <v>193</v>
      </c>
      <c r="H39" s="52" t="s">
        <v>174</v>
      </c>
      <c r="I39" s="70">
        <v>1</v>
      </c>
      <c r="J39" s="83">
        <v>44561</v>
      </c>
      <c r="K39" s="63">
        <v>0</v>
      </c>
      <c r="L39" s="63">
        <f>SUM(M39:N39)</f>
        <v>23584.400000000001</v>
      </c>
      <c r="M39" s="84">
        <v>9292.2000000000007</v>
      </c>
      <c r="N39" s="84">
        <v>14292.2</v>
      </c>
      <c r="Q39" s="65"/>
      <c r="R39" s="65"/>
      <c r="S39" s="65"/>
      <c r="T39" s="65"/>
      <c r="U39" s="65"/>
      <c r="V39" s="65"/>
      <c r="W39" s="65"/>
      <c r="X39" s="65"/>
      <c r="Y39" s="65"/>
    </row>
    <row r="40" spans="1:26">
      <c r="Q40" s="65"/>
      <c r="R40" s="65"/>
      <c r="S40" s="65"/>
      <c r="T40" s="65"/>
      <c r="U40" s="65"/>
      <c r="V40" s="65"/>
      <c r="W40" s="65"/>
      <c r="X40" s="65"/>
      <c r="Y40" s="65"/>
    </row>
    <row r="41" spans="1:26">
      <c r="Q41" s="65"/>
      <c r="R41" s="65"/>
      <c r="S41" s="65"/>
      <c r="T41" s="65"/>
      <c r="U41" s="65"/>
      <c r="V41" s="65"/>
      <c r="W41" s="65"/>
      <c r="X41" s="65"/>
      <c r="Y41" s="65"/>
    </row>
    <row r="42" spans="1:26">
      <c r="Q42" s="65"/>
      <c r="R42" s="65"/>
      <c r="S42" s="65">
        <v>1000</v>
      </c>
      <c r="T42" s="65">
        <v>1000</v>
      </c>
      <c r="U42" s="65"/>
      <c r="V42" s="65"/>
      <c r="W42" s="65"/>
      <c r="X42" s="65">
        <f>S42-N38</f>
        <v>-13292.2</v>
      </c>
      <c r="Y42" s="65" t="e">
        <f>T42-#REF!</f>
        <v>#REF!</v>
      </c>
      <c r="Z42" s="78" t="s">
        <v>192</v>
      </c>
    </row>
    <row r="43" spans="1:26">
      <c r="Q43" s="65"/>
      <c r="R43" s="65"/>
      <c r="S43" s="65"/>
      <c r="T43" s="65"/>
      <c r="U43" s="65"/>
      <c r="V43" s="65"/>
      <c r="W43" s="65"/>
      <c r="X43" s="65"/>
      <c r="Y43" s="65"/>
    </row>
  </sheetData>
  <autoFilter ref="A8:AE40"/>
  <mergeCells count="17">
    <mergeCell ref="A9:A10"/>
    <mergeCell ref="B9:B10"/>
    <mergeCell ref="C9:C10"/>
    <mergeCell ref="L1:N1"/>
    <mergeCell ref="L2:P2"/>
    <mergeCell ref="A6:A7"/>
    <mergeCell ref="B6:B7"/>
    <mergeCell ref="C6:C7"/>
    <mergeCell ref="F6:F7"/>
    <mergeCell ref="L9:L10"/>
    <mergeCell ref="M9:M10"/>
    <mergeCell ref="N9:N10"/>
    <mergeCell ref="D9:D10"/>
    <mergeCell ref="E9:E10"/>
    <mergeCell ref="J9:J10"/>
    <mergeCell ref="K9:K10"/>
    <mergeCell ref="F9:F10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5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09" t="s">
        <v>48</v>
      </c>
      <c r="B1" s="109" t="s">
        <v>4</v>
      </c>
      <c r="C1" s="109" t="s">
        <v>49</v>
      </c>
      <c r="D1" s="109" t="s">
        <v>50</v>
      </c>
      <c r="E1" s="109"/>
      <c r="F1" s="109" t="s">
        <v>53</v>
      </c>
      <c r="G1" s="109" t="s">
        <v>17</v>
      </c>
      <c r="H1" s="109"/>
      <c r="I1" s="109"/>
      <c r="J1" s="109"/>
      <c r="K1" s="109" t="s">
        <v>12</v>
      </c>
      <c r="L1" s="109"/>
      <c r="M1" s="109"/>
      <c r="N1" s="109"/>
      <c r="O1" s="109"/>
    </row>
    <row r="2" spans="1:15" ht="51">
      <c r="A2" s="109"/>
      <c r="B2" s="109"/>
      <c r="C2" s="109"/>
      <c r="D2" s="3" t="s">
        <v>51</v>
      </c>
      <c r="E2" s="3" t="s">
        <v>52</v>
      </c>
      <c r="F2" s="109"/>
      <c r="G2" s="3" t="s">
        <v>18</v>
      </c>
      <c r="H2" s="3" t="s">
        <v>19</v>
      </c>
      <c r="I2" s="3" t="s">
        <v>20</v>
      </c>
      <c r="J2" s="3" t="s">
        <v>58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>
      <c r="A4" s="13" t="s">
        <v>63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61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>
      <c r="A5" s="16" t="s">
        <v>63</v>
      </c>
      <c r="B5" s="16" t="s">
        <v>65</v>
      </c>
      <c r="C5" s="16" t="s">
        <v>13</v>
      </c>
      <c r="D5" s="20" t="s">
        <v>13</v>
      </c>
      <c r="E5" s="20" t="s">
        <v>13</v>
      </c>
      <c r="F5" s="12" t="s">
        <v>62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>
      <c r="A6" s="13" t="s">
        <v>63</v>
      </c>
      <c r="B6" s="13" t="s">
        <v>65</v>
      </c>
      <c r="C6" s="13" t="s">
        <v>68</v>
      </c>
      <c r="D6" s="13" t="s">
        <v>69</v>
      </c>
      <c r="E6" s="13" t="s">
        <v>70</v>
      </c>
      <c r="F6" s="6" t="s">
        <v>72</v>
      </c>
      <c r="G6" s="5" t="s">
        <v>73</v>
      </c>
      <c r="H6" s="5" t="s">
        <v>74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>
      <c r="A7" s="13" t="s">
        <v>63</v>
      </c>
      <c r="B7" s="13" t="s">
        <v>65</v>
      </c>
      <c r="C7" s="13" t="s">
        <v>68</v>
      </c>
      <c r="D7" s="13" t="s">
        <v>75</v>
      </c>
      <c r="E7" s="13" t="s">
        <v>76</v>
      </c>
      <c r="F7" s="6" t="s">
        <v>72</v>
      </c>
      <c r="G7" s="5" t="s">
        <v>73</v>
      </c>
      <c r="H7" s="5" t="s">
        <v>74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>
      <c r="A8" s="13" t="s">
        <v>63</v>
      </c>
      <c r="B8" s="13" t="s">
        <v>65</v>
      </c>
      <c r="C8" s="13" t="s">
        <v>68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>
      <c r="A9" s="13" t="s">
        <v>63</v>
      </c>
      <c r="B9" s="13" t="s">
        <v>65</v>
      </c>
      <c r="C9" s="13" t="s">
        <v>68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>
      <c r="A10" s="16" t="s">
        <v>63</v>
      </c>
      <c r="B10" s="16" t="s">
        <v>66</v>
      </c>
      <c r="C10" s="16" t="s">
        <v>68</v>
      </c>
      <c r="D10" s="16" t="s">
        <v>13</v>
      </c>
      <c r="E10" s="16" t="s">
        <v>13</v>
      </c>
      <c r="F10" s="12" t="s">
        <v>77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>
      <c r="A11" s="13" t="s">
        <v>63</v>
      </c>
      <c r="B11" s="13" t="s">
        <v>66</v>
      </c>
      <c r="C11" s="13" t="s">
        <v>68</v>
      </c>
      <c r="D11" s="13" t="s">
        <v>75</v>
      </c>
      <c r="E11" s="13" t="s">
        <v>76</v>
      </c>
      <c r="F11" s="6" t="s">
        <v>71</v>
      </c>
      <c r="G11" s="5"/>
      <c r="H11" s="5" t="s">
        <v>79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>
      <c r="A12" s="13" t="s">
        <v>63</v>
      </c>
      <c r="B12" s="13" t="s">
        <v>66</v>
      </c>
      <c r="C12" s="13" t="s">
        <v>68</v>
      </c>
      <c r="D12" s="13" t="s">
        <v>75</v>
      </c>
      <c r="E12" s="13" t="s">
        <v>76</v>
      </c>
      <c r="F12" s="6" t="s">
        <v>78</v>
      </c>
      <c r="G12" s="5"/>
      <c r="H12" s="5" t="s">
        <v>79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>
      <c r="A13" s="13" t="s">
        <v>63</v>
      </c>
      <c r="B13" s="13" t="s">
        <v>66</v>
      </c>
      <c r="C13" s="13" t="s">
        <v>68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>
      <c r="A14" s="13" t="s">
        <v>63</v>
      </c>
      <c r="B14" s="13" t="s">
        <v>66</v>
      </c>
      <c r="C14" s="13" t="s">
        <v>68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>
      <c r="A15" s="13" t="s">
        <v>64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80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>
      <c r="A16" s="13" t="s">
        <v>64</v>
      </c>
      <c r="B16" s="13" t="s">
        <v>67</v>
      </c>
      <c r="C16" s="13" t="s">
        <v>13</v>
      </c>
      <c r="D16" s="13" t="s">
        <v>13</v>
      </c>
      <c r="E16" s="13" t="s">
        <v>13</v>
      </c>
      <c r="F16" s="22" t="s">
        <v>81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>
      <c r="A17" s="13" t="s">
        <v>64</v>
      </c>
      <c r="B17" s="13" t="s">
        <v>67</v>
      </c>
      <c r="C17" s="13">
        <v>804</v>
      </c>
      <c r="D17" s="13">
        <v>11115</v>
      </c>
      <c r="E17" s="13" t="s">
        <v>83</v>
      </c>
      <c r="F17" s="22" t="s">
        <v>82</v>
      </c>
      <c r="G17" s="5" t="s">
        <v>84</v>
      </c>
      <c r="H17" s="5" t="s">
        <v>85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>
      <c r="A18" s="13" t="s">
        <v>64</v>
      </c>
      <c r="B18" s="13" t="s">
        <v>67</v>
      </c>
      <c r="C18" s="13" t="s">
        <v>86</v>
      </c>
      <c r="D18" s="13" t="s">
        <v>87</v>
      </c>
      <c r="E18" s="13" t="s">
        <v>88</v>
      </c>
      <c r="F18" s="22" t="s">
        <v>89</v>
      </c>
      <c r="G18" s="5" t="s">
        <v>84</v>
      </c>
      <c r="H18" s="5" t="s">
        <v>85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>
      <c r="A19" s="110" t="s">
        <v>60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120</v>
      </c>
    </row>
    <row r="2" spans="1:17">
      <c r="A2" t="s">
        <v>121</v>
      </c>
    </row>
    <row r="5" spans="1:17" ht="64.5" customHeight="1">
      <c r="A5" s="109" t="s">
        <v>3</v>
      </c>
      <c r="B5" s="109" t="s">
        <v>4</v>
      </c>
      <c r="C5" s="109" t="s">
        <v>10</v>
      </c>
      <c r="D5" s="109" t="s">
        <v>6</v>
      </c>
      <c r="E5" s="109" t="s">
        <v>17</v>
      </c>
      <c r="F5" s="109"/>
      <c r="G5" s="109"/>
      <c r="H5" s="109"/>
      <c r="I5" s="109"/>
      <c r="J5" s="109"/>
      <c r="K5" s="109" t="s">
        <v>37</v>
      </c>
      <c r="L5" s="109"/>
      <c r="M5" s="109"/>
      <c r="N5" s="109"/>
      <c r="O5" s="109"/>
      <c r="P5" s="111" t="s">
        <v>45</v>
      </c>
    </row>
    <row r="6" spans="1:17" ht="76.5">
      <c r="A6" s="109"/>
      <c r="B6" s="109"/>
      <c r="C6" s="109"/>
      <c r="D6" s="109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2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1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/>
  </sheetViews>
  <sheetFormatPr defaultColWidth="8.85546875" defaultRowHeight="15.75"/>
  <cols>
    <col min="1" max="1" width="15.140625" style="41" customWidth="1"/>
    <col min="2" max="2" width="14.140625" style="41" customWidth="1"/>
    <col min="3" max="3" width="6.5703125" style="41" bestFit="1" customWidth="1"/>
    <col min="4" max="4" width="8.85546875" style="41"/>
    <col min="5" max="5" width="16.42578125" style="41" customWidth="1"/>
    <col min="6" max="6" width="46.7109375" style="41" customWidth="1"/>
    <col min="7" max="7" width="29.28515625" style="41" customWidth="1"/>
    <col min="8" max="8" width="11.140625" style="41" customWidth="1"/>
    <col min="9" max="9" width="11.42578125" style="41" customWidth="1"/>
    <col min="10" max="10" width="14.85546875" style="41" customWidth="1"/>
    <col min="11" max="11" width="13.28515625" style="41" customWidth="1"/>
    <col min="12" max="12" width="12" style="41" customWidth="1"/>
    <col min="13" max="13" width="10.5703125" style="41" customWidth="1"/>
    <col min="14" max="14" width="11.28515625" style="41" customWidth="1"/>
    <col min="15" max="15" width="12.5703125" style="41" customWidth="1"/>
    <col min="16" max="16384" width="8.85546875" style="41"/>
  </cols>
  <sheetData>
    <row r="1" spans="1:15" ht="18.75">
      <c r="A1" s="44" t="s">
        <v>138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ht="18.75">
      <c r="A2" s="44" t="s">
        <v>139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4" spans="1:15" ht="30" customHeight="1">
      <c r="A4" s="113" t="s">
        <v>136</v>
      </c>
      <c r="B4" s="113" t="s">
        <v>4</v>
      </c>
      <c r="C4" s="113" t="s">
        <v>132</v>
      </c>
      <c r="D4" s="47" t="s">
        <v>50</v>
      </c>
      <c r="E4" s="47"/>
      <c r="F4" s="113" t="s">
        <v>134</v>
      </c>
      <c r="G4" s="47" t="s">
        <v>17</v>
      </c>
      <c r="H4" s="47"/>
      <c r="I4" s="47"/>
      <c r="J4" s="47"/>
      <c r="K4" s="47" t="s">
        <v>137</v>
      </c>
      <c r="L4" s="47"/>
      <c r="M4" s="47"/>
      <c r="N4" s="47"/>
      <c r="O4" s="47"/>
    </row>
    <row r="5" spans="1:15" ht="47.25">
      <c r="A5" s="113"/>
      <c r="B5" s="113"/>
      <c r="C5" s="113"/>
      <c r="D5" s="28" t="s">
        <v>51</v>
      </c>
      <c r="E5" s="28" t="s">
        <v>52</v>
      </c>
      <c r="F5" s="113"/>
      <c r="G5" s="28" t="s">
        <v>18</v>
      </c>
      <c r="H5" s="28" t="s">
        <v>133</v>
      </c>
      <c r="I5" s="28" t="s">
        <v>135</v>
      </c>
      <c r="J5" s="28" t="s">
        <v>58</v>
      </c>
      <c r="K5" s="28" t="s">
        <v>47</v>
      </c>
      <c r="L5" s="28" t="s">
        <v>46</v>
      </c>
      <c r="M5" s="28" t="s">
        <v>14</v>
      </c>
      <c r="N5" s="28" t="s">
        <v>15</v>
      </c>
      <c r="O5" s="28" t="s">
        <v>16</v>
      </c>
    </row>
    <row r="6" spans="1:1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  <c r="N6" s="35">
        <v>14</v>
      </c>
      <c r="O6" s="35">
        <v>15</v>
      </c>
    </row>
    <row r="7" spans="1:15">
      <c r="A7" s="28" t="s">
        <v>21</v>
      </c>
      <c r="B7" s="28" t="s">
        <v>116</v>
      </c>
      <c r="C7" s="28" t="s">
        <v>116</v>
      </c>
      <c r="D7" s="28" t="s">
        <v>116</v>
      </c>
      <c r="E7" s="28" t="s">
        <v>116</v>
      </c>
      <c r="F7" s="39" t="s">
        <v>56</v>
      </c>
      <c r="G7" s="39"/>
      <c r="H7" s="28"/>
      <c r="I7" s="28"/>
      <c r="J7" s="50"/>
      <c r="K7" s="43"/>
      <c r="L7" s="43"/>
      <c r="M7" s="43"/>
      <c r="N7" s="43"/>
      <c r="O7" s="43"/>
    </row>
    <row r="8" spans="1:15">
      <c r="A8" s="28" t="s">
        <v>54</v>
      </c>
      <c r="B8" s="28" t="s">
        <v>55</v>
      </c>
      <c r="C8" s="28"/>
      <c r="D8" s="28"/>
      <c r="E8" s="28"/>
      <c r="F8" s="39" t="s">
        <v>24</v>
      </c>
      <c r="G8" s="39"/>
      <c r="H8" s="28"/>
      <c r="I8" s="28"/>
      <c r="J8" s="50"/>
      <c r="K8" s="43"/>
      <c r="L8" s="43"/>
      <c r="M8" s="43"/>
      <c r="N8" s="43"/>
      <c r="O8" s="43"/>
    </row>
    <row r="9" spans="1:15">
      <c r="A9" s="28" t="s">
        <v>54</v>
      </c>
      <c r="B9" s="28" t="s">
        <v>55</v>
      </c>
      <c r="C9" s="28"/>
      <c r="D9" s="28"/>
      <c r="E9" s="28"/>
      <c r="F9" s="42" t="s">
        <v>7</v>
      </c>
      <c r="G9" s="39"/>
      <c r="H9" s="28"/>
      <c r="I9" s="28"/>
      <c r="J9" s="50"/>
      <c r="K9" s="43"/>
      <c r="L9" s="43"/>
      <c r="M9" s="43"/>
      <c r="N9" s="43"/>
      <c r="O9" s="43"/>
    </row>
    <row r="10" spans="1:15">
      <c r="A10" s="28" t="s">
        <v>54</v>
      </c>
      <c r="B10" s="28" t="s">
        <v>55</v>
      </c>
      <c r="C10" s="28"/>
      <c r="D10" s="28"/>
      <c r="E10" s="28"/>
      <c r="F10" s="42" t="s">
        <v>8</v>
      </c>
      <c r="G10" s="39"/>
      <c r="H10" s="28"/>
      <c r="I10" s="28"/>
      <c r="J10" s="50"/>
      <c r="K10" s="43"/>
      <c r="L10" s="43"/>
      <c r="M10" s="43"/>
      <c r="N10" s="43"/>
      <c r="O10" s="43"/>
    </row>
    <row r="11" spans="1:15">
      <c r="A11" s="28" t="s">
        <v>54</v>
      </c>
      <c r="B11" s="28" t="s">
        <v>55</v>
      </c>
      <c r="C11" s="28"/>
      <c r="D11" s="28"/>
      <c r="E11" s="28"/>
      <c r="F11" s="42" t="s">
        <v>1</v>
      </c>
      <c r="G11" s="39"/>
      <c r="H11" s="28"/>
      <c r="I11" s="28"/>
      <c r="J11" s="50"/>
      <c r="K11" s="43"/>
      <c r="L11" s="43"/>
      <c r="M11" s="43"/>
      <c r="N11" s="43"/>
      <c r="O11" s="43"/>
    </row>
    <row r="12" spans="1:15">
      <c r="A12" s="28" t="s">
        <v>54</v>
      </c>
      <c r="B12" s="28" t="s">
        <v>55</v>
      </c>
      <c r="C12" s="28"/>
      <c r="D12" s="28"/>
      <c r="E12" s="28"/>
      <c r="F12" s="42" t="s">
        <v>9</v>
      </c>
      <c r="G12" s="39"/>
      <c r="H12" s="28"/>
      <c r="I12" s="28"/>
      <c r="J12" s="50"/>
      <c r="K12" s="43"/>
      <c r="L12" s="43"/>
      <c r="M12" s="43"/>
      <c r="N12" s="43"/>
      <c r="O12" s="43"/>
    </row>
    <row r="13" spans="1:15">
      <c r="A13" s="28" t="s">
        <v>54</v>
      </c>
      <c r="B13" s="28" t="s">
        <v>55</v>
      </c>
      <c r="C13" s="28"/>
      <c r="D13" s="28"/>
      <c r="E13" s="28"/>
      <c r="F13" s="42" t="s">
        <v>29</v>
      </c>
      <c r="G13" s="39"/>
      <c r="H13" s="28"/>
      <c r="I13" s="28"/>
      <c r="J13" s="50"/>
      <c r="K13" s="43"/>
      <c r="L13" s="43"/>
      <c r="M13" s="43"/>
      <c r="N13" s="43"/>
      <c r="O13" s="43"/>
    </row>
    <row r="14" spans="1:15">
      <c r="A14" s="28" t="s">
        <v>54</v>
      </c>
      <c r="B14" s="28" t="s">
        <v>55</v>
      </c>
      <c r="C14" s="28"/>
      <c r="D14" s="28"/>
      <c r="E14" s="28"/>
      <c r="F14" s="42" t="s">
        <v>7</v>
      </c>
      <c r="G14" s="39"/>
      <c r="H14" s="28"/>
      <c r="I14" s="28"/>
      <c r="J14" s="50"/>
      <c r="K14" s="43"/>
      <c r="L14" s="43"/>
      <c r="M14" s="43"/>
      <c r="N14" s="43"/>
      <c r="O14" s="43"/>
    </row>
    <row r="15" spans="1:15">
      <c r="A15" s="28" t="s">
        <v>54</v>
      </c>
      <c r="B15" s="28" t="s">
        <v>55</v>
      </c>
      <c r="C15" s="28"/>
      <c r="D15" s="28"/>
      <c r="E15" s="28"/>
      <c r="F15" s="42" t="s">
        <v>8</v>
      </c>
      <c r="G15" s="39"/>
      <c r="H15" s="28"/>
      <c r="I15" s="28"/>
      <c r="J15" s="50"/>
      <c r="K15" s="43"/>
      <c r="L15" s="43"/>
      <c r="M15" s="43"/>
      <c r="N15" s="43"/>
      <c r="O15" s="43"/>
    </row>
    <row r="16" spans="1:15">
      <c r="A16" s="28" t="s">
        <v>54</v>
      </c>
      <c r="B16" s="28" t="s">
        <v>55</v>
      </c>
      <c r="C16" s="28"/>
      <c r="D16" s="28"/>
      <c r="E16" s="28"/>
      <c r="F16" s="42" t="s">
        <v>1</v>
      </c>
      <c r="G16" s="39"/>
      <c r="H16" s="28"/>
      <c r="I16" s="28"/>
      <c r="J16" s="50"/>
      <c r="K16" s="43"/>
      <c r="L16" s="43"/>
      <c r="M16" s="43"/>
      <c r="N16" s="43"/>
      <c r="O16" s="43"/>
    </row>
    <row r="17" spans="1:15">
      <c r="A17" s="28" t="s">
        <v>54</v>
      </c>
      <c r="B17" s="28" t="s">
        <v>55</v>
      </c>
      <c r="C17" s="28"/>
      <c r="D17" s="28"/>
      <c r="E17" s="28"/>
      <c r="F17" s="42" t="s">
        <v>9</v>
      </c>
      <c r="G17" s="39"/>
      <c r="H17" s="28"/>
      <c r="I17" s="28"/>
      <c r="J17" s="50"/>
      <c r="K17" s="43"/>
      <c r="L17" s="43"/>
      <c r="M17" s="43"/>
      <c r="N17" s="43"/>
      <c r="O17" s="43"/>
    </row>
    <row r="18" spans="1:15" ht="31.5">
      <c r="A18" s="28" t="s">
        <v>54</v>
      </c>
      <c r="B18" s="28" t="s">
        <v>116</v>
      </c>
      <c r="C18" s="28" t="s">
        <v>116</v>
      </c>
      <c r="D18" s="28" t="s">
        <v>116</v>
      </c>
      <c r="E18" s="28" t="s">
        <v>116</v>
      </c>
      <c r="F18" s="39" t="s">
        <v>57</v>
      </c>
      <c r="G18" s="39"/>
      <c r="H18" s="28"/>
      <c r="I18" s="28"/>
      <c r="J18" s="50"/>
      <c r="K18" s="43"/>
      <c r="L18" s="43"/>
      <c r="M18" s="43"/>
      <c r="N18" s="43"/>
      <c r="O18" s="43"/>
    </row>
    <row r="19" spans="1:15">
      <c r="A19" s="28" t="s">
        <v>35</v>
      </c>
      <c r="B19" s="28" t="s">
        <v>36</v>
      </c>
      <c r="C19" s="28"/>
      <c r="D19" s="28"/>
      <c r="E19" s="28"/>
      <c r="F19" s="39" t="s">
        <v>35</v>
      </c>
      <c r="G19" s="39"/>
      <c r="H19" s="28"/>
      <c r="I19" s="28"/>
      <c r="J19" s="50"/>
      <c r="K19" s="43"/>
      <c r="L19" s="43"/>
      <c r="M19" s="43"/>
      <c r="N19" s="43"/>
      <c r="O19" s="43"/>
    </row>
  </sheetData>
  <mergeCells count="4">
    <mergeCell ref="A4:A5"/>
    <mergeCell ref="B4:B5"/>
    <mergeCell ref="C4:C5"/>
    <mergeCell ref="F4:F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56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2"/>
  <sheetViews>
    <sheetView topLeftCell="A4" workbookViewId="0"/>
  </sheetViews>
  <sheetFormatPr defaultColWidth="8.85546875" defaultRowHeight="15.75"/>
  <cols>
    <col min="1" max="1" width="15.140625" style="40" customWidth="1"/>
    <col min="2" max="2" width="14" style="40" customWidth="1"/>
    <col min="3" max="3" width="8.85546875" style="40"/>
    <col min="4" max="4" width="9.7109375" style="40" customWidth="1"/>
    <col min="5" max="5" width="15.28515625" style="40" customWidth="1"/>
    <col min="6" max="6" width="46" style="40" customWidth="1"/>
    <col min="7" max="7" width="20.42578125" style="40" customWidth="1"/>
    <col min="8" max="8" width="8.85546875" style="40"/>
    <col min="9" max="9" width="11.7109375" style="40" customWidth="1"/>
    <col min="10" max="10" width="12.85546875" style="40" customWidth="1"/>
    <col min="11" max="11" width="10.5703125" style="40" bestFit="1" customWidth="1"/>
    <col min="12" max="12" width="18.7109375" style="40" customWidth="1"/>
    <col min="13" max="13" width="15.42578125" style="40" customWidth="1"/>
    <col min="14" max="14" width="18.28515625" style="40" customWidth="1"/>
    <col min="15" max="15" width="11.7109375" style="40" customWidth="1"/>
    <col min="16" max="17" width="13.85546875" style="40" customWidth="1"/>
    <col min="18" max="18" width="13.28515625" style="40" bestFit="1" customWidth="1"/>
    <col min="19" max="19" width="13.7109375" style="40" bestFit="1" customWidth="1"/>
    <col min="20" max="16384" width="8.85546875" style="40"/>
  </cols>
  <sheetData>
    <row r="1" spans="1:19" ht="18.75">
      <c r="A1" s="34" t="s">
        <v>123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ht="18.75">
      <c r="A2" s="34" t="s">
        <v>121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18.75">
      <c r="A3" s="34" t="s">
        <v>148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>
      <c r="A4" s="24" t="s">
        <v>149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6" spans="1:19" ht="31.5">
      <c r="A6" s="114" t="s">
        <v>136</v>
      </c>
      <c r="B6" s="114" t="s">
        <v>4</v>
      </c>
      <c r="C6" s="114" t="s">
        <v>132</v>
      </c>
      <c r="D6" s="47" t="s">
        <v>50</v>
      </c>
      <c r="E6" s="47"/>
      <c r="F6" s="114" t="s">
        <v>134</v>
      </c>
      <c r="G6" s="47" t="s">
        <v>17</v>
      </c>
      <c r="H6" s="47"/>
      <c r="I6" s="47"/>
      <c r="J6" s="47"/>
      <c r="K6" s="47"/>
      <c r="L6" s="47" t="s">
        <v>90</v>
      </c>
      <c r="M6" s="47"/>
      <c r="N6" s="47" t="s">
        <v>140</v>
      </c>
      <c r="O6" s="47"/>
      <c r="P6" s="47"/>
      <c r="Q6" s="47"/>
      <c r="R6" s="47"/>
      <c r="S6" s="47"/>
    </row>
    <row r="7" spans="1:19" ht="31.5">
      <c r="A7" s="116"/>
      <c r="B7" s="116"/>
      <c r="C7" s="116"/>
      <c r="D7" s="114" t="s">
        <v>51</v>
      </c>
      <c r="E7" s="114" t="s">
        <v>52</v>
      </c>
      <c r="F7" s="116"/>
      <c r="G7" s="114" t="s">
        <v>18</v>
      </c>
      <c r="H7" s="114" t="s">
        <v>133</v>
      </c>
      <c r="I7" s="47" t="s">
        <v>135</v>
      </c>
      <c r="J7" s="47"/>
      <c r="K7" s="47"/>
      <c r="L7" s="114" t="s">
        <v>143</v>
      </c>
      <c r="M7" s="114" t="s">
        <v>144</v>
      </c>
      <c r="N7" s="47" t="s">
        <v>92</v>
      </c>
      <c r="O7" s="47"/>
      <c r="P7" s="47"/>
      <c r="Q7" s="47"/>
      <c r="R7" s="47" t="s">
        <v>93</v>
      </c>
      <c r="S7" s="47"/>
    </row>
    <row r="8" spans="1:19" ht="63">
      <c r="A8" s="115"/>
      <c r="B8" s="115"/>
      <c r="C8" s="115"/>
      <c r="D8" s="115"/>
      <c r="E8" s="115"/>
      <c r="F8" s="115"/>
      <c r="G8" s="115"/>
      <c r="H8" s="115"/>
      <c r="I8" s="28" t="s">
        <v>141</v>
      </c>
      <c r="J8" s="28" t="s">
        <v>122</v>
      </c>
      <c r="K8" s="28" t="s">
        <v>142</v>
      </c>
      <c r="L8" s="115"/>
      <c r="M8" s="115"/>
      <c r="N8" s="28" t="s">
        <v>145</v>
      </c>
      <c r="O8" s="28" t="s">
        <v>141</v>
      </c>
      <c r="P8" s="28" t="s">
        <v>122</v>
      </c>
      <c r="Q8" s="28" t="s">
        <v>91</v>
      </c>
      <c r="R8" s="28" t="s">
        <v>146</v>
      </c>
      <c r="S8" s="28" t="s">
        <v>147</v>
      </c>
    </row>
    <row r="9" spans="1:19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8">
        <v>8</v>
      </c>
      <c r="I9" s="38">
        <v>9</v>
      </c>
      <c r="J9" s="38">
        <v>10</v>
      </c>
      <c r="K9" s="38">
        <v>11</v>
      </c>
      <c r="L9" s="38">
        <v>12</v>
      </c>
      <c r="M9" s="38">
        <v>13</v>
      </c>
      <c r="N9" s="38">
        <v>14</v>
      </c>
      <c r="O9" s="38">
        <v>15</v>
      </c>
      <c r="P9" s="38">
        <v>16</v>
      </c>
      <c r="Q9" s="38">
        <v>17</v>
      </c>
      <c r="R9" s="38">
        <v>18</v>
      </c>
      <c r="S9" s="38">
        <v>19</v>
      </c>
    </row>
    <row r="10" spans="1:19">
      <c r="A10" s="28" t="s">
        <v>21</v>
      </c>
      <c r="B10" s="28" t="s">
        <v>116</v>
      </c>
      <c r="C10" s="28" t="s">
        <v>116</v>
      </c>
      <c r="D10" s="28" t="s">
        <v>116</v>
      </c>
      <c r="E10" s="28" t="s">
        <v>116</v>
      </c>
      <c r="F10" s="36" t="s">
        <v>56</v>
      </c>
      <c r="G10" s="37"/>
      <c r="H10" s="46"/>
      <c r="I10" s="46"/>
      <c r="J10" s="46"/>
      <c r="K10" s="46"/>
      <c r="L10" s="49"/>
      <c r="M10" s="49"/>
      <c r="N10" s="48"/>
      <c r="O10" s="48"/>
      <c r="P10" s="48"/>
      <c r="Q10" s="48"/>
      <c r="R10" s="48"/>
      <c r="S10" s="48"/>
    </row>
    <row r="11" spans="1:19">
      <c r="A11" s="28" t="s">
        <v>54</v>
      </c>
      <c r="B11" s="28" t="s">
        <v>55</v>
      </c>
      <c r="C11" s="28"/>
      <c r="D11" s="28"/>
      <c r="E11" s="28"/>
      <c r="F11" s="36" t="s">
        <v>24</v>
      </c>
      <c r="G11" s="37"/>
      <c r="H11" s="46"/>
      <c r="I11" s="46"/>
      <c r="J11" s="46"/>
      <c r="K11" s="46"/>
      <c r="L11" s="49"/>
      <c r="M11" s="49"/>
      <c r="N11" s="48"/>
      <c r="O11" s="48"/>
      <c r="P11" s="48"/>
      <c r="Q11" s="48"/>
      <c r="R11" s="48"/>
      <c r="S11" s="48"/>
    </row>
    <row r="12" spans="1:19">
      <c r="A12" s="28" t="s">
        <v>54</v>
      </c>
      <c r="B12" s="28" t="s">
        <v>55</v>
      </c>
      <c r="C12" s="28"/>
      <c r="D12" s="28"/>
      <c r="E12" s="28"/>
      <c r="F12" s="36" t="s">
        <v>7</v>
      </c>
      <c r="G12" s="37"/>
      <c r="H12" s="46"/>
      <c r="I12" s="46"/>
      <c r="J12" s="46"/>
      <c r="K12" s="46"/>
      <c r="L12" s="49"/>
      <c r="M12" s="49"/>
      <c r="N12" s="48"/>
      <c r="O12" s="48"/>
      <c r="P12" s="48"/>
      <c r="Q12" s="48"/>
      <c r="R12" s="48"/>
      <c r="S12" s="48"/>
    </row>
    <row r="13" spans="1:19">
      <c r="A13" s="28" t="s">
        <v>54</v>
      </c>
      <c r="B13" s="28" t="s">
        <v>55</v>
      </c>
      <c r="C13" s="28"/>
      <c r="D13" s="28"/>
      <c r="E13" s="28"/>
      <c r="F13" s="36" t="s">
        <v>8</v>
      </c>
      <c r="G13" s="37"/>
      <c r="H13" s="46"/>
      <c r="I13" s="46"/>
      <c r="J13" s="46"/>
      <c r="K13" s="46"/>
      <c r="L13" s="49"/>
      <c r="M13" s="49"/>
      <c r="N13" s="48"/>
      <c r="O13" s="48"/>
      <c r="P13" s="48"/>
      <c r="Q13" s="48"/>
      <c r="R13" s="48"/>
      <c r="S13" s="48"/>
    </row>
    <row r="14" spans="1:19">
      <c r="A14" s="28" t="s">
        <v>54</v>
      </c>
      <c r="B14" s="28" t="s">
        <v>55</v>
      </c>
      <c r="C14" s="28"/>
      <c r="D14" s="28"/>
      <c r="E14" s="28"/>
      <c r="F14" s="36" t="s">
        <v>1</v>
      </c>
      <c r="G14" s="37"/>
      <c r="H14" s="46"/>
      <c r="I14" s="46"/>
      <c r="J14" s="46"/>
      <c r="K14" s="46"/>
      <c r="L14" s="49"/>
      <c r="M14" s="49"/>
      <c r="N14" s="48"/>
      <c r="O14" s="48"/>
      <c r="P14" s="48"/>
      <c r="Q14" s="48"/>
      <c r="R14" s="48"/>
      <c r="S14" s="48"/>
    </row>
    <row r="15" spans="1:19">
      <c r="A15" s="28" t="s">
        <v>54</v>
      </c>
      <c r="B15" s="28" t="s">
        <v>55</v>
      </c>
      <c r="C15" s="28"/>
      <c r="D15" s="28"/>
      <c r="E15" s="28"/>
      <c r="F15" s="36" t="s">
        <v>9</v>
      </c>
      <c r="G15" s="37"/>
      <c r="H15" s="46"/>
      <c r="I15" s="46"/>
      <c r="J15" s="46"/>
      <c r="K15" s="46"/>
      <c r="L15" s="49"/>
      <c r="M15" s="49"/>
      <c r="N15" s="48"/>
      <c r="O15" s="48"/>
      <c r="P15" s="48"/>
      <c r="Q15" s="48"/>
      <c r="R15" s="48"/>
      <c r="S15" s="48"/>
    </row>
    <row r="16" spans="1:19">
      <c r="A16" s="28" t="s">
        <v>54</v>
      </c>
      <c r="B16" s="28" t="s">
        <v>59</v>
      </c>
      <c r="C16" s="28"/>
      <c r="D16" s="28"/>
      <c r="E16" s="28"/>
      <c r="F16" s="36" t="s">
        <v>29</v>
      </c>
      <c r="G16" s="37"/>
      <c r="H16" s="46"/>
      <c r="I16" s="46"/>
      <c r="J16" s="46"/>
      <c r="K16" s="46"/>
      <c r="L16" s="49"/>
      <c r="M16" s="49"/>
      <c r="N16" s="48"/>
      <c r="O16" s="48"/>
      <c r="P16" s="48"/>
      <c r="Q16" s="48"/>
      <c r="R16" s="48"/>
      <c r="S16" s="48"/>
    </row>
    <row r="17" spans="1:19">
      <c r="A17" s="28" t="s">
        <v>54</v>
      </c>
      <c r="B17" s="28" t="s">
        <v>59</v>
      </c>
      <c r="C17" s="28"/>
      <c r="D17" s="28"/>
      <c r="E17" s="28"/>
      <c r="F17" s="36" t="s">
        <v>7</v>
      </c>
      <c r="G17" s="37"/>
      <c r="H17" s="46"/>
      <c r="I17" s="46"/>
      <c r="J17" s="46"/>
      <c r="K17" s="46"/>
      <c r="L17" s="49"/>
      <c r="M17" s="49"/>
      <c r="N17" s="48"/>
      <c r="O17" s="48"/>
      <c r="P17" s="48"/>
      <c r="Q17" s="48"/>
      <c r="R17" s="48"/>
      <c r="S17" s="48"/>
    </row>
    <row r="18" spans="1:19">
      <c r="A18" s="28" t="s">
        <v>54</v>
      </c>
      <c r="B18" s="28" t="s">
        <v>59</v>
      </c>
      <c r="C18" s="28"/>
      <c r="D18" s="28"/>
      <c r="E18" s="28"/>
      <c r="F18" s="36" t="s">
        <v>8</v>
      </c>
      <c r="G18" s="37"/>
      <c r="H18" s="46"/>
      <c r="I18" s="46"/>
      <c r="J18" s="46"/>
      <c r="K18" s="46"/>
      <c r="L18" s="49"/>
      <c r="M18" s="49"/>
      <c r="N18" s="48"/>
      <c r="O18" s="48"/>
      <c r="P18" s="48"/>
      <c r="Q18" s="48"/>
      <c r="R18" s="48"/>
      <c r="S18" s="48"/>
    </row>
    <row r="19" spans="1:19">
      <c r="A19" s="28" t="s">
        <v>54</v>
      </c>
      <c r="B19" s="28" t="s">
        <v>59</v>
      </c>
      <c r="C19" s="28"/>
      <c r="D19" s="28"/>
      <c r="E19" s="28"/>
      <c r="F19" s="36" t="s">
        <v>1</v>
      </c>
      <c r="G19" s="37"/>
      <c r="H19" s="46"/>
      <c r="I19" s="46"/>
      <c r="J19" s="46"/>
      <c r="K19" s="46"/>
      <c r="L19" s="49"/>
      <c r="M19" s="49"/>
      <c r="N19" s="48"/>
      <c r="O19" s="48"/>
      <c r="P19" s="48"/>
      <c r="Q19" s="48"/>
      <c r="R19" s="48"/>
      <c r="S19" s="48"/>
    </row>
    <row r="20" spans="1:19">
      <c r="A20" s="28" t="s">
        <v>54</v>
      </c>
      <c r="B20" s="28" t="s">
        <v>59</v>
      </c>
      <c r="C20" s="28"/>
      <c r="D20" s="28"/>
      <c r="E20" s="28"/>
      <c r="F20" s="36" t="s">
        <v>9</v>
      </c>
      <c r="G20" s="37"/>
      <c r="H20" s="46"/>
      <c r="I20" s="46"/>
      <c r="J20" s="46"/>
      <c r="K20" s="46"/>
      <c r="L20" s="49"/>
      <c r="M20" s="49"/>
      <c r="N20" s="48"/>
      <c r="O20" s="48"/>
      <c r="P20" s="48"/>
      <c r="Q20" s="48"/>
      <c r="R20" s="48"/>
      <c r="S20" s="48"/>
    </row>
    <row r="21" spans="1:19" ht="31.5">
      <c r="A21" s="28" t="s">
        <v>54</v>
      </c>
      <c r="B21" s="28" t="s">
        <v>116</v>
      </c>
      <c r="C21" s="28" t="s">
        <v>116</v>
      </c>
      <c r="D21" s="28" t="s">
        <v>116</v>
      </c>
      <c r="E21" s="28" t="s">
        <v>116</v>
      </c>
      <c r="F21" s="36" t="s">
        <v>57</v>
      </c>
      <c r="G21" s="37"/>
      <c r="H21" s="46"/>
      <c r="I21" s="46"/>
      <c r="J21" s="46"/>
      <c r="K21" s="46"/>
      <c r="L21" s="49"/>
      <c r="M21" s="49"/>
      <c r="N21" s="48"/>
      <c r="O21" s="48"/>
      <c r="P21" s="48"/>
      <c r="Q21" s="48"/>
      <c r="R21" s="48"/>
      <c r="S21" s="48"/>
    </row>
    <row r="22" spans="1:19">
      <c r="A22" s="28" t="s">
        <v>35</v>
      </c>
      <c r="B22" s="28" t="s">
        <v>36</v>
      </c>
      <c r="C22" s="28"/>
      <c r="D22" s="28"/>
      <c r="E22" s="28"/>
      <c r="F22" s="36" t="s">
        <v>35</v>
      </c>
      <c r="G22" s="37"/>
      <c r="H22" s="46"/>
      <c r="I22" s="46"/>
      <c r="J22" s="46"/>
      <c r="K22" s="46"/>
      <c r="L22" s="49"/>
      <c r="M22" s="49"/>
      <c r="N22" s="48"/>
      <c r="O22" s="48"/>
      <c r="P22" s="48"/>
      <c r="Q22" s="48"/>
      <c r="R22" s="48"/>
      <c r="S22" s="48"/>
    </row>
  </sheetData>
  <mergeCells count="10">
    <mergeCell ref="M7:M8"/>
    <mergeCell ref="A6:A8"/>
    <mergeCell ref="B6:B8"/>
    <mergeCell ref="C6:C8"/>
    <mergeCell ref="F6:F8"/>
    <mergeCell ref="D7:D8"/>
    <mergeCell ref="E7:E8"/>
    <mergeCell ref="G7:G8"/>
    <mergeCell ref="H7:H8"/>
    <mergeCell ref="L7:L8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45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.75"/>
  <cols>
    <col min="1" max="1" width="21" style="40" customWidth="1"/>
    <col min="2" max="2" width="30.5703125" style="40" customWidth="1"/>
    <col min="3" max="3" width="26" style="40" customWidth="1"/>
    <col min="4" max="4" width="16.85546875" style="40" customWidth="1"/>
    <col min="5" max="5" width="9.7109375" style="40" bestFit="1" customWidth="1"/>
    <col min="6" max="6" width="12.5703125" style="40" customWidth="1"/>
    <col min="7" max="7" width="11.7109375" style="40" customWidth="1"/>
    <col min="8" max="8" width="11.140625" style="40" customWidth="1"/>
    <col min="9" max="16384" width="8.85546875" style="40"/>
  </cols>
  <sheetData>
    <row r="1" spans="1:8" ht="18.75">
      <c r="A1" s="44" t="s">
        <v>157</v>
      </c>
      <c r="B1" s="45"/>
      <c r="C1" s="45"/>
      <c r="D1" s="45"/>
      <c r="E1" s="45"/>
      <c r="F1" s="45"/>
      <c r="G1" s="45"/>
      <c r="H1" s="45"/>
    </row>
    <row r="2" spans="1:8" ht="18.75">
      <c r="A2" s="44" t="s">
        <v>158</v>
      </c>
      <c r="B2" s="45"/>
      <c r="C2" s="45"/>
      <c r="D2" s="45"/>
      <c r="E2" s="45"/>
      <c r="F2" s="45"/>
      <c r="G2" s="45"/>
      <c r="H2" s="45"/>
    </row>
    <row r="4" spans="1:8" ht="26.45" customHeight="1">
      <c r="A4" s="114" t="s">
        <v>156</v>
      </c>
      <c r="B4" s="114" t="s">
        <v>112</v>
      </c>
      <c r="C4" s="114" t="s">
        <v>113</v>
      </c>
      <c r="D4" s="114" t="s">
        <v>133</v>
      </c>
      <c r="E4" s="114" t="s">
        <v>114</v>
      </c>
      <c r="F4" s="47" t="s">
        <v>115</v>
      </c>
      <c r="G4" s="47"/>
      <c r="H4" s="114" t="s">
        <v>119</v>
      </c>
    </row>
    <row r="5" spans="1:8" ht="26.45" customHeight="1">
      <c r="A5" s="115"/>
      <c r="B5" s="115"/>
      <c r="C5" s="115"/>
      <c r="D5" s="115"/>
      <c r="E5" s="115"/>
      <c r="F5" s="28" t="s">
        <v>150</v>
      </c>
      <c r="G5" s="28" t="s">
        <v>151</v>
      </c>
      <c r="H5" s="115"/>
    </row>
    <row r="6" spans="1:8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</row>
    <row r="7" spans="1:8">
      <c r="A7" s="35" t="s">
        <v>152</v>
      </c>
      <c r="B7" s="117" t="s">
        <v>153</v>
      </c>
      <c r="C7" s="117"/>
      <c r="D7" s="117"/>
      <c r="E7" s="117"/>
      <c r="F7" s="117"/>
      <c r="G7" s="117"/>
      <c r="H7" s="117"/>
    </row>
    <row r="8" spans="1:8">
      <c r="A8" s="35" t="s">
        <v>152</v>
      </c>
      <c r="B8" s="117" t="s">
        <v>154</v>
      </c>
      <c r="C8" s="117"/>
      <c r="D8" s="35"/>
      <c r="E8" s="35"/>
      <c r="F8" s="35"/>
      <c r="G8" s="35"/>
      <c r="H8" s="35"/>
    </row>
    <row r="9" spans="1:8">
      <c r="A9" s="35" t="s">
        <v>152</v>
      </c>
      <c r="B9" s="117" t="s">
        <v>155</v>
      </c>
      <c r="C9" s="117"/>
      <c r="D9" s="35"/>
      <c r="E9" s="35"/>
      <c r="F9" s="35"/>
      <c r="G9" s="35"/>
      <c r="H9" s="35"/>
    </row>
    <row r="10" spans="1:8">
      <c r="A10" s="35" t="s">
        <v>1</v>
      </c>
      <c r="B10" s="118" t="s">
        <v>1</v>
      </c>
      <c r="C10" s="118"/>
      <c r="D10" s="35"/>
      <c r="E10" s="35"/>
      <c r="F10" s="35"/>
      <c r="G10" s="35"/>
      <c r="H10" s="35"/>
    </row>
    <row r="11" spans="1:8">
      <c r="A11" s="35" t="s">
        <v>152</v>
      </c>
      <c r="B11" s="117" t="s">
        <v>117</v>
      </c>
      <c r="C11" s="117"/>
      <c r="D11" s="35"/>
      <c r="E11" s="35"/>
      <c r="F11" s="35"/>
      <c r="G11" s="35"/>
      <c r="H11" s="35"/>
    </row>
    <row r="12" spans="1:8">
      <c r="A12" s="35" t="s">
        <v>21</v>
      </c>
      <c r="B12" s="36" t="s">
        <v>118</v>
      </c>
      <c r="C12" s="35"/>
      <c r="D12" s="35"/>
      <c r="E12" s="35"/>
      <c r="F12" s="35"/>
      <c r="G12" s="35"/>
      <c r="H12" s="35"/>
    </row>
    <row r="13" spans="1:8">
      <c r="A13" s="35" t="s">
        <v>21</v>
      </c>
      <c r="B13" s="36" t="s">
        <v>118</v>
      </c>
      <c r="C13" s="35"/>
      <c r="D13" s="35"/>
      <c r="E13" s="35"/>
      <c r="F13" s="35"/>
      <c r="G13" s="35"/>
      <c r="H13" s="35"/>
    </row>
    <row r="14" spans="1:8">
      <c r="A14" s="35" t="s">
        <v>152</v>
      </c>
      <c r="B14" s="117" t="s">
        <v>153</v>
      </c>
      <c r="C14" s="117"/>
      <c r="D14" s="117"/>
      <c r="E14" s="117"/>
      <c r="F14" s="117"/>
      <c r="G14" s="117"/>
      <c r="H14" s="117"/>
    </row>
    <row r="15" spans="1:8">
      <c r="A15" s="35" t="s">
        <v>152</v>
      </c>
      <c r="B15" s="117" t="s">
        <v>154</v>
      </c>
      <c r="C15" s="117"/>
      <c r="D15" s="35"/>
      <c r="E15" s="35"/>
      <c r="F15" s="35"/>
      <c r="G15" s="35"/>
      <c r="H15" s="35"/>
    </row>
    <row r="16" spans="1:8">
      <c r="A16" s="35" t="s">
        <v>152</v>
      </c>
      <c r="B16" s="117" t="s">
        <v>155</v>
      </c>
      <c r="C16" s="117"/>
      <c r="D16" s="35"/>
      <c r="E16" s="35"/>
      <c r="F16" s="35"/>
      <c r="G16" s="35"/>
      <c r="H16" s="35"/>
    </row>
    <row r="17" spans="1:8">
      <c r="A17" s="35" t="s">
        <v>21</v>
      </c>
      <c r="B17" s="36" t="s">
        <v>118</v>
      </c>
      <c r="C17" s="35"/>
      <c r="D17" s="35"/>
      <c r="E17" s="35"/>
      <c r="F17" s="35"/>
      <c r="G17" s="35"/>
      <c r="H17" s="35"/>
    </row>
    <row r="18" spans="1:8">
      <c r="A18" s="35" t="s">
        <v>21</v>
      </c>
      <c r="B18" s="36" t="s">
        <v>118</v>
      </c>
      <c r="C18" s="35"/>
      <c r="D18" s="35"/>
      <c r="E18" s="35"/>
      <c r="F18" s="35"/>
      <c r="G18" s="35"/>
      <c r="H18" s="35"/>
    </row>
  </sheetData>
  <mergeCells count="14">
    <mergeCell ref="B7:H7"/>
    <mergeCell ref="B16:C16"/>
    <mergeCell ref="B11:C11"/>
    <mergeCell ref="B15:C15"/>
    <mergeCell ref="B14:H14"/>
    <mergeCell ref="B10:C10"/>
    <mergeCell ref="B8:C8"/>
    <mergeCell ref="B9:C9"/>
    <mergeCell ref="H4:H5"/>
    <mergeCell ref="E4:E5"/>
    <mergeCell ref="A4:A5"/>
    <mergeCell ref="B4:B5"/>
    <mergeCell ref="C4:C5"/>
    <mergeCell ref="D4:D5"/>
  </mergeCells>
  <phoneticPr fontId="12" type="noConversion"/>
  <printOptions horizontalCentered="1"/>
  <pageMargins left="0.78740157480314965" right="0.78740157480314965" top="1.1811023622047245" bottom="0.59055118110236227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Приложение 1</vt:lpstr>
      <vt:lpstr>Приложение 2</vt:lpstr>
      <vt:lpstr>План реализации МП (2)</vt:lpstr>
      <vt:lpstr>План реализации МП ИТОГ (2)</vt:lpstr>
      <vt:lpstr>пример</vt:lpstr>
      <vt:lpstr>квартальный отчет Вариант 1</vt:lpstr>
      <vt:lpstr>Приложение 5</vt:lpstr>
      <vt:lpstr>Приложение 6</vt:lpstr>
      <vt:lpstr>Приложение 7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'План реализации МП (2)'!Область_печати</vt:lpstr>
      <vt:lpstr>'План реализации МП ИТОГ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Грицкевич</cp:lastModifiedBy>
  <cp:lastPrinted>2021-06-07T09:29:50Z</cp:lastPrinted>
  <dcterms:created xsi:type="dcterms:W3CDTF">2020-09-17T13:48:54Z</dcterms:created>
  <dcterms:modified xsi:type="dcterms:W3CDTF">2021-06-07T09:33:07Z</dcterms:modified>
</cp:coreProperties>
</file>